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175" activeTab="1"/>
  </bookViews>
  <sheets>
    <sheet name="Instructions" sheetId="1" r:id="rId1"/>
    <sheet name="DERBY" sheetId="2" r:id="rId2"/>
    <sheet name="Payout" sheetId="3" r:id="rId3"/>
  </sheets>
  <definedNames/>
  <calcPr fullCalcOnLoad="1"/>
</workbook>
</file>

<file path=xl/sharedStrings.xml><?xml version="1.0" encoding="utf-8"?>
<sst xmlns="http://schemas.openxmlformats.org/spreadsheetml/2006/main" count="255" uniqueCount="253">
  <si>
    <t xml:space="preserve">Here's some quick instructions for the ss. You need to know a bit about Excel to run it. </t>
  </si>
  <si>
    <t xml:space="preserve">First thing to do is keep a initial version of the spreadsheets with no entries so a clean copy. Do a 'File&gt;Save as' and give the file another name like your jackpot's date and district. </t>
  </si>
  <si>
    <t xml:space="preserve">The Payout tab is to help calculate the number of placings and the amount for each placing.  Just enter the # of entries for Open or Youth and the amount of the entry fee that is going into the payout. </t>
  </si>
  <si>
    <t xml:space="preserve">In the Open tab, I have entered a random number formula in the No. column. Once all your entries are typed in then use the 'Data&gt;sort' to sort based on the No. column. Make sure you cursor is in the cell A3 before you select Data&gt;Sort and that once it is selected, all your entry info is selected for the sort. Don't miss a column or it will be a mess. That will give you a true random sort for the running order. Then you can replace those numbers in the No. column with 1,2,3, etc. </t>
  </si>
  <si>
    <t xml:space="preserve">Enter the division time split based on size of pattern in the first row in the cell above the 'Time'. The ss will use these to calcualte the Division splits. </t>
  </si>
  <si>
    <t xml:space="preserve"> Enter the times on the Run 1 and Run 2. If  a barrel is knocked or there is a no time, enter 'NT' in the Run 1 or Run 2. The spreadsheet will move the fastest time to the Time column. </t>
  </si>
  <si>
    <t xml:space="preserve">As the times get entered, the fastest time will be moved to the cell in the first row above the D1 column and the D2 and D3 splits will be calculated based on the fastest time. </t>
  </si>
  <si>
    <t xml:space="preserve">Can use the sort, same was as in #3 except on the Time column for the sort to get the placings. You will have to manually enter the placings and payout. Didn't get that far with this ss. </t>
  </si>
  <si>
    <t xml:space="preserve"> </t>
  </si>
  <si>
    <t>Open</t>
  </si>
  <si>
    <t>NO.</t>
  </si>
  <si>
    <t>NAME</t>
  </si>
  <si>
    <t>HORSE</t>
  </si>
  <si>
    <t>Run 1</t>
  </si>
  <si>
    <t>Run 2</t>
  </si>
  <si>
    <t>Time</t>
  </si>
  <si>
    <t>D1</t>
  </si>
  <si>
    <t>D2</t>
  </si>
  <si>
    <t>Youth</t>
  </si>
  <si>
    <t># of entries</t>
  </si>
  <si>
    <t>EF to Jackpot</t>
  </si>
  <si>
    <t xml:space="preserve">*enter the amount of the EF that is going into the payout per entry. </t>
  </si>
  <si>
    <t>Total</t>
  </si>
  <si>
    <t>Added $</t>
  </si>
  <si>
    <t>*add in any added money</t>
  </si>
  <si>
    <t>Total Purse</t>
  </si>
  <si>
    <t>Placing Per Div</t>
  </si>
  <si>
    <t>*caculates the # of placings and amount based on ABRA rule book</t>
  </si>
  <si>
    <t>first</t>
  </si>
  <si>
    <t xml:space="preserve">second </t>
  </si>
  <si>
    <t>third</t>
  </si>
  <si>
    <t>fourth</t>
  </si>
  <si>
    <t>fifth</t>
  </si>
  <si>
    <t>sixth</t>
  </si>
  <si>
    <t xml:space="preserve">seventh </t>
  </si>
  <si>
    <t>eighth</t>
  </si>
  <si>
    <t>Total per Div</t>
  </si>
  <si>
    <t>TOTAL</t>
  </si>
  <si>
    <t>SHORT GO</t>
  </si>
  <si>
    <t>FINAL</t>
  </si>
  <si>
    <t>PL</t>
  </si>
  <si>
    <t>NO</t>
  </si>
  <si>
    <t xml:space="preserve">DERBY </t>
  </si>
  <si>
    <t>Streakin For Dinero</t>
  </si>
  <si>
    <t>SR Jess So Special</t>
  </si>
  <si>
    <t>Chickle Lena</t>
  </si>
  <si>
    <t>Frenchs Haul Ta Fame</t>
  </si>
  <si>
    <t>Bullys Hot Charm</t>
  </si>
  <si>
    <t>Barst Rainon Me Rona</t>
  </si>
  <si>
    <t>Fittandfiren</t>
  </si>
  <si>
    <t>LS London Calling</t>
  </si>
  <si>
    <t>Don’t Call Me Chic</t>
  </si>
  <si>
    <t>Streakinstrawdash</t>
  </si>
  <si>
    <t>Hulas Smokin Oakin</t>
  </si>
  <si>
    <t>Fast Ability</t>
  </si>
  <si>
    <t>Cash N Fire CS</t>
  </si>
  <si>
    <t>Magical Candy</t>
  </si>
  <si>
    <t>SR Paradise Ta Fame</t>
  </si>
  <si>
    <t>SR Jess So Classy</t>
  </si>
  <si>
    <t>CC Aint No Saint</t>
  </si>
  <si>
    <t>Jessa Spot Of Magic</t>
  </si>
  <si>
    <t>Time For A Gin</t>
  </si>
  <si>
    <t>Timetoraisethebar</t>
  </si>
  <si>
    <t>Unleasedtagocruzn</t>
  </si>
  <si>
    <t>Unleased Ta Speed</t>
  </si>
  <si>
    <t>JC Gasawho</t>
  </si>
  <si>
    <t>Heavensent King Girl</t>
  </si>
  <si>
    <t>Honor On The Fly</t>
  </si>
  <si>
    <t>Lucks Fire</t>
  </si>
  <si>
    <t>Fast Movin Guy</t>
  </si>
  <si>
    <t>Missin Otoe</t>
  </si>
  <si>
    <t>SR Famous Ta Da Moon</t>
  </si>
  <si>
    <t>Rockin With Fire</t>
  </si>
  <si>
    <t>Flippin Fast Time</t>
  </si>
  <si>
    <t>Frenchmantinyredrock</t>
  </si>
  <si>
    <t>Ripn Lady</t>
  </si>
  <si>
    <t>Taken Into Custody</t>
  </si>
  <si>
    <t>Jess Like Chick</t>
  </si>
  <si>
    <t>Firewater Paradise</t>
  </si>
  <si>
    <t>LK Sun Fame</t>
  </si>
  <si>
    <t>CD Fast N Famous</t>
  </si>
  <si>
    <t>Red Riata</t>
  </si>
  <si>
    <t>Famous Jewel</t>
  </si>
  <si>
    <t>Tristan Johner</t>
  </si>
  <si>
    <t>Ill Rockthemoon Two</t>
  </si>
  <si>
    <t>JLl Cherry Coke</t>
  </si>
  <si>
    <t>Go Bad Man Go</t>
  </si>
  <si>
    <t>Famous Charger</t>
  </si>
  <si>
    <t>Takin On Chicks</t>
  </si>
  <si>
    <t>Begonia Road</t>
  </si>
  <si>
    <t>Selenas Miss Tuko</t>
  </si>
  <si>
    <t>BMF Chace The Streak</t>
  </si>
  <si>
    <t>Ronas Runaway</t>
  </si>
  <si>
    <t>DT Cash N Diamonds</t>
  </si>
  <si>
    <t>Ultra</t>
  </si>
  <si>
    <t>Eye Jess Mist</t>
  </si>
  <si>
    <t>Be Bad And Get Even</t>
  </si>
  <si>
    <t>Barbie Disco</t>
  </si>
  <si>
    <t>Yagottawantastreak</t>
  </si>
  <si>
    <t>Johnny</t>
  </si>
  <si>
    <t>Preponitasclassyrose</t>
  </si>
  <si>
    <t>Toast To The Stars</t>
  </si>
  <si>
    <t>JG Hectors Pizzazz</t>
  </si>
  <si>
    <t>Dig And Dash</t>
  </si>
  <si>
    <t>MTR Burninupthenic</t>
  </si>
  <si>
    <t>SR Effort Inmy Boots</t>
  </si>
  <si>
    <t>Prairie Farm Boy</t>
  </si>
  <si>
    <t>Raylee Edwards</t>
  </si>
  <si>
    <t>Ofastus Buy</t>
  </si>
  <si>
    <t>Cruzen Ninety Nine</t>
  </si>
  <si>
    <t>JL Antares</t>
  </si>
  <si>
    <t>Whats Frenchfor Fast</t>
  </si>
  <si>
    <t>Sir Volcom</t>
  </si>
  <si>
    <t>Docs Moon Boots</t>
  </si>
  <si>
    <t>Smooth Lil Starlight</t>
  </si>
  <si>
    <t>Tuck Like Glue</t>
  </si>
  <si>
    <t>Shauna Peters</t>
  </si>
  <si>
    <t>Co Go Bugsy Go</t>
  </si>
  <si>
    <t>Dakota Bigtime</t>
  </si>
  <si>
    <t>CL Bella Ever After</t>
  </si>
  <si>
    <t>Martha Luareclipse</t>
  </si>
  <si>
    <t>Turningstheanswer</t>
  </si>
  <si>
    <t>Cally Goyins</t>
  </si>
  <si>
    <t>Should Ya Fire</t>
  </si>
  <si>
    <t>Hes Major Perfect</t>
  </si>
  <si>
    <t>Howes On The Prowl</t>
  </si>
  <si>
    <t>Flyin In Style</t>
  </si>
  <si>
    <t>Kitkat Firewater</t>
  </si>
  <si>
    <t>Running For Profit</t>
  </si>
  <si>
    <t>RF Rollin Rocket</t>
  </si>
  <si>
    <t>Dreamy Little Nick</t>
  </si>
  <si>
    <t>Real Good Win</t>
  </si>
  <si>
    <t>Brandys Rowdy Doc</t>
  </si>
  <si>
    <t>Rocketin The Skyline</t>
  </si>
  <si>
    <t>Whos Bugs Bunny</t>
  </si>
  <si>
    <t>Catty Lil Taz</t>
  </si>
  <si>
    <t>Perfectly Bad Who</t>
  </si>
  <si>
    <t>DTF Shawnees Clockin</t>
  </si>
  <si>
    <t>Running Flit Bar</t>
  </si>
  <si>
    <t>Diamonds For Royal</t>
  </si>
  <si>
    <t>CD Raisin Fame</t>
  </si>
  <si>
    <t>Pistols Shot At Pep</t>
  </si>
  <si>
    <t>GV On A Mission</t>
  </si>
  <si>
    <t>Biebers Spark</t>
  </si>
  <si>
    <t>French Guys Effort</t>
  </si>
  <si>
    <t>Ninety Nine Poppies</t>
  </si>
  <si>
    <t>Flyin High Gamble</t>
  </si>
  <si>
    <t>Sister Crime</t>
  </si>
  <si>
    <t>Guys R A Mystery</t>
  </si>
  <si>
    <t>Streakin Ta Corona</t>
  </si>
  <si>
    <t>Blondys Starlight</t>
  </si>
  <si>
    <t>Smoothcruisinplayboy</t>
  </si>
  <si>
    <r>
      <t xml:space="preserve">Lori Rankin   </t>
    </r>
    <r>
      <rPr>
        <sz val="11"/>
        <color indexed="10"/>
        <rFont val="Times New Roman"/>
        <family val="1"/>
      </rPr>
      <t>SS,CBHI,2D,ROLL</t>
    </r>
  </si>
  <si>
    <r>
      <t xml:space="preserve">Merry Ann Stoney </t>
    </r>
    <r>
      <rPr>
        <sz val="11"/>
        <color indexed="10"/>
        <rFont val="Times New Roman"/>
        <family val="1"/>
      </rPr>
      <t xml:space="preserve"> SS,CBHI,2D,ROLL</t>
    </r>
  </si>
  <si>
    <r>
      <t xml:space="preserve">Toni Dmetruik  </t>
    </r>
    <r>
      <rPr>
        <sz val="11"/>
        <color indexed="10"/>
        <rFont val="Times New Roman"/>
        <family val="1"/>
      </rPr>
      <t xml:space="preserve">  SS,CBHI,2D,ROLL</t>
    </r>
  </si>
  <si>
    <r>
      <t xml:space="preserve">Rene Leclercq </t>
    </r>
    <r>
      <rPr>
        <sz val="11"/>
        <color indexed="10"/>
        <rFont val="Times New Roman"/>
        <family val="1"/>
      </rPr>
      <t xml:space="preserve">   SS,CBHI,ROLL</t>
    </r>
  </si>
  <si>
    <r>
      <t xml:space="preserve">Kali Kott  </t>
    </r>
    <r>
      <rPr>
        <sz val="11"/>
        <color indexed="10"/>
        <rFont val="Times New Roman"/>
        <family val="1"/>
      </rPr>
      <t xml:space="preserve"> SS,CBHI,2D,ROLL</t>
    </r>
  </si>
  <si>
    <r>
      <t xml:space="preserve">Berkley Holm    </t>
    </r>
    <r>
      <rPr>
        <sz val="11"/>
        <color indexed="10"/>
        <rFont val="Times New Roman"/>
        <family val="1"/>
      </rPr>
      <t>SS,2D,ROLL</t>
    </r>
  </si>
  <si>
    <r>
      <t xml:space="preserve">Maggy Cooper   </t>
    </r>
    <r>
      <rPr>
        <sz val="11"/>
        <color indexed="10"/>
        <rFont val="Times New Roman"/>
        <family val="1"/>
      </rPr>
      <t xml:space="preserve"> SS,CBHI,2D,ROLL</t>
    </r>
  </si>
  <si>
    <r>
      <t xml:space="preserve">Taylor Argue </t>
    </r>
    <r>
      <rPr>
        <sz val="11"/>
        <color indexed="10"/>
        <rFont val="Times New Roman"/>
        <family val="1"/>
      </rPr>
      <t xml:space="preserve">   SS,CBHI,2D,ROLL</t>
    </r>
  </si>
  <si>
    <r>
      <t xml:space="preserve">Andrea Fox  </t>
    </r>
    <r>
      <rPr>
        <sz val="11"/>
        <color indexed="10"/>
        <rFont val="Times New Roman"/>
        <family val="1"/>
      </rPr>
      <t xml:space="preserve"> SS,CBHI,2D,ROLL</t>
    </r>
  </si>
  <si>
    <r>
      <t xml:space="preserve">Dawn Gertner    </t>
    </r>
    <r>
      <rPr>
        <sz val="11"/>
        <color indexed="10"/>
        <rFont val="Times New Roman"/>
        <family val="1"/>
      </rPr>
      <t>SS,CBHI,ROLL</t>
    </r>
  </si>
  <si>
    <r>
      <t xml:space="preserve">Joely Hewko   </t>
    </r>
    <r>
      <rPr>
        <sz val="11"/>
        <color indexed="10"/>
        <rFont val="Times New Roman"/>
        <family val="1"/>
      </rPr>
      <t>SS,CBHI,2D,ROLL</t>
    </r>
  </si>
  <si>
    <r>
      <t xml:space="preserve">Judy Veer </t>
    </r>
    <r>
      <rPr>
        <sz val="11"/>
        <color indexed="10"/>
        <rFont val="Times New Roman"/>
        <family val="1"/>
      </rPr>
      <t xml:space="preserve">  SS,CBHI,ROLL</t>
    </r>
  </si>
  <si>
    <r>
      <t xml:space="preserve">Sheila Chamulke </t>
    </r>
    <r>
      <rPr>
        <sz val="11"/>
        <color indexed="10"/>
        <rFont val="Times New Roman"/>
        <family val="1"/>
      </rPr>
      <t xml:space="preserve">  SS,CBHI,2D,ROLL</t>
    </r>
  </si>
  <si>
    <r>
      <t xml:space="preserve">Michele Pankiw    </t>
    </r>
    <r>
      <rPr>
        <sz val="11"/>
        <color indexed="10"/>
        <rFont val="Times New Roman"/>
        <family val="1"/>
      </rPr>
      <t>SS,CBHI,2D,ROLL</t>
    </r>
  </si>
  <si>
    <r>
      <t xml:space="preserve">Kaylea Argent    </t>
    </r>
    <r>
      <rPr>
        <sz val="11"/>
        <color indexed="10"/>
        <rFont val="Times New Roman"/>
        <family val="1"/>
      </rPr>
      <t>SS,CBHI,2D,ROLL</t>
    </r>
  </si>
  <si>
    <r>
      <t xml:space="preserve">Becky Young  </t>
    </r>
    <r>
      <rPr>
        <sz val="11"/>
        <color indexed="10"/>
        <rFont val="Times New Roman"/>
        <family val="1"/>
      </rPr>
      <t xml:space="preserve"> SS,CBHI,2D,ROLL</t>
    </r>
  </si>
  <si>
    <r>
      <t xml:space="preserve">Adrienne Hanson  </t>
    </r>
    <r>
      <rPr>
        <sz val="11"/>
        <color indexed="10"/>
        <rFont val="Times New Roman"/>
        <family val="1"/>
      </rPr>
      <t xml:space="preserve">  SS,CBHI,2D,ROLL</t>
    </r>
  </si>
  <si>
    <r>
      <t xml:space="preserve">Jaycee Davidson  </t>
    </r>
    <r>
      <rPr>
        <sz val="11"/>
        <color indexed="10"/>
        <rFont val="Times New Roman"/>
        <family val="1"/>
      </rPr>
      <t xml:space="preserve">  SS,CBHI,2D,ROLL</t>
    </r>
  </si>
  <si>
    <r>
      <t xml:space="preserve">Karen Kraus </t>
    </r>
    <r>
      <rPr>
        <sz val="11"/>
        <color indexed="10"/>
        <rFont val="Times New Roman"/>
        <family val="1"/>
      </rPr>
      <t xml:space="preserve">  SS,CBHI,2D,ROLL</t>
    </r>
  </si>
  <si>
    <r>
      <t xml:space="preserve">Shalayne Lewis  </t>
    </r>
    <r>
      <rPr>
        <sz val="11"/>
        <color indexed="10"/>
        <rFont val="Times New Roman"/>
        <family val="1"/>
      </rPr>
      <t xml:space="preserve"> SS,CBHI,ROLL</t>
    </r>
  </si>
  <si>
    <r>
      <t xml:space="preserve">Kerri Bougerolle  </t>
    </r>
    <r>
      <rPr>
        <sz val="11"/>
        <color indexed="10"/>
        <rFont val="Times New Roman"/>
        <family val="1"/>
      </rPr>
      <t xml:space="preserve"> SS,CBHI,ROLL</t>
    </r>
  </si>
  <si>
    <r>
      <t xml:space="preserve">Marci Laye </t>
    </r>
    <r>
      <rPr>
        <sz val="11"/>
        <color indexed="10"/>
        <rFont val="Times New Roman"/>
        <family val="1"/>
      </rPr>
      <t xml:space="preserve">   SS,CBHI,ROLL</t>
    </r>
  </si>
  <si>
    <r>
      <t xml:space="preserve">Lindsey Westman   </t>
    </r>
    <r>
      <rPr>
        <sz val="11"/>
        <color indexed="10"/>
        <rFont val="Times New Roman"/>
        <family val="1"/>
      </rPr>
      <t>SS,CBHI,2D,ROLL</t>
    </r>
  </si>
  <si>
    <r>
      <t xml:space="preserve">Jordie Likes </t>
    </r>
    <r>
      <rPr>
        <sz val="11"/>
        <color indexed="10"/>
        <rFont val="Times New Roman"/>
        <family val="1"/>
      </rPr>
      <t xml:space="preserve">  SS,CBHI,ROLL</t>
    </r>
  </si>
  <si>
    <r>
      <t xml:space="preserve">Mary Ann Toohey  </t>
    </r>
    <r>
      <rPr>
        <sz val="11"/>
        <color indexed="10"/>
        <rFont val="Times New Roman"/>
        <family val="1"/>
      </rPr>
      <t xml:space="preserve">  SS,CBHI,2D,ROLL</t>
    </r>
  </si>
  <si>
    <r>
      <t xml:space="preserve">Claire Palsat  </t>
    </r>
    <r>
      <rPr>
        <sz val="11"/>
        <color indexed="10"/>
        <rFont val="Times New Roman"/>
        <family val="1"/>
      </rPr>
      <t xml:space="preserve"> SS,CBHI,2D,ROLL</t>
    </r>
  </si>
  <si>
    <r>
      <t xml:space="preserve">Lacey Stanton   </t>
    </r>
    <r>
      <rPr>
        <sz val="11"/>
        <color indexed="10"/>
        <rFont val="Times New Roman"/>
        <family val="1"/>
      </rPr>
      <t xml:space="preserve"> SS,CBHI,ROLL</t>
    </r>
  </si>
  <si>
    <r>
      <t xml:space="preserve">Shannon Dunne  </t>
    </r>
    <r>
      <rPr>
        <sz val="11"/>
        <color indexed="10"/>
        <rFont val="Times New Roman"/>
        <family val="1"/>
      </rPr>
      <t xml:space="preserve"> SS,CBHI,2D,ROLL</t>
    </r>
  </si>
  <si>
    <r>
      <t xml:space="preserve">Eileen Willoughby   </t>
    </r>
    <r>
      <rPr>
        <sz val="11"/>
        <color indexed="10"/>
        <rFont val="Times New Roman"/>
        <family val="1"/>
      </rPr>
      <t>SS,CBHI,ROLL</t>
    </r>
  </si>
  <si>
    <r>
      <t xml:space="preserve">Sarah Gerard  </t>
    </r>
    <r>
      <rPr>
        <sz val="11"/>
        <color indexed="10"/>
        <rFont val="Times New Roman"/>
        <family val="1"/>
      </rPr>
      <t xml:space="preserve">  SS,CBHI</t>
    </r>
  </si>
  <si>
    <r>
      <t xml:space="preserve">Katie Vinson  </t>
    </r>
    <r>
      <rPr>
        <sz val="11"/>
        <color indexed="10"/>
        <rFont val="Times New Roman"/>
        <family val="1"/>
      </rPr>
      <t xml:space="preserve">  SS,CBHI,2D,ROLL</t>
    </r>
  </si>
  <si>
    <r>
      <t xml:space="preserve">Jacqueline Rookes  </t>
    </r>
    <r>
      <rPr>
        <sz val="11"/>
        <color indexed="10"/>
        <rFont val="Times New Roman"/>
        <family val="1"/>
      </rPr>
      <t xml:space="preserve"> SS,CBHI,2D,ROLL</t>
    </r>
  </si>
  <si>
    <r>
      <t xml:space="preserve">Carman Pozzobon   </t>
    </r>
    <r>
      <rPr>
        <sz val="11"/>
        <color indexed="10"/>
        <rFont val="Times New Roman"/>
        <family val="1"/>
      </rPr>
      <t xml:space="preserve"> SS,CBHI,ROLL</t>
    </r>
  </si>
  <si>
    <r>
      <t xml:space="preserve">Fran Johnson  </t>
    </r>
    <r>
      <rPr>
        <sz val="11"/>
        <color indexed="10"/>
        <rFont val="Times New Roman"/>
        <family val="1"/>
      </rPr>
      <t xml:space="preserve"> SS,CBHI,2D,ROLL</t>
    </r>
  </si>
  <si>
    <r>
      <t xml:space="preserve">Ginger Besplug </t>
    </r>
    <r>
      <rPr>
        <sz val="11"/>
        <color indexed="10"/>
        <rFont val="Times New Roman"/>
        <family val="1"/>
      </rPr>
      <t xml:space="preserve">   2D,ROLL</t>
    </r>
  </si>
  <si>
    <r>
      <t xml:space="preserve">Taylor J Gardner  </t>
    </r>
    <r>
      <rPr>
        <sz val="11"/>
        <color indexed="10"/>
        <rFont val="Times New Roman"/>
        <family val="1"/>
      </rPr>
      <t>CBHI,2D</t>
    </r>
  </si>
  <si>
    <r>
      <t xml:space="preserve">Simmone Fowler </t>
    </r>
    <r>
      <rPr>
        <sz val="11"/>
        <color indexed="10"/>
        <rFont val="Times New Roman"/>
        <family val="1"/>
      </rPr>
      <t xml:space="preserve">   CBHI,2D,ROLL</t>
    </r>
  </si>
  <si>
    <r>
      <t xml:space="preserve">Lynette Galloway    </t>
    </r>
    <r>
      <rPr>
        <sz val="11"/>
        <color indexed="10"/>
        <rFont val="Times New Roman"/>
        <family val="1"/>
      </rPr>
      <t xml:space="preserve"> CBHI,2D,ROLL</t>
    </r>
  </si>
  <si>
    <r>
      <t xml:space="preserve">Bobbie Robinson  </t>
    </r>
    <r>
      <rPr>
        <sz val="11"/>
        <color indexed="10"/>
        <rFont val="Times New Roman"/>
        <family val="1"/>
      </rPr>
      <t xml:space="preserve">  2D,ROLL</t>
    </r>
  </si>
  <si>
    <r>
      <t xml:space="preserve">Janet Patriquin </t>
    </r>
    <r>
      <rPr>
        <sz val="11"/>
        <color indexed="10"/>
        <rFont val="Times New Roman"/>
        <family val="1"/>
      </rPr>
      <t xml:space="preserve">  CBHI,2D,ROLL</t>
    </r>
  </si>
  <si>
    <r>
      <t xml:space="preserve">Tristan Johner    </t>
    </r>
    <r>
      <rPr>
        <sz val="11"/>
        <color indexed="10"/>
        <rFont val="Times New Roman"/>
        <family val="1"/>
      </rPr>
      <t>ROLL</t>
    </r>
  </si>
  <si>
    <r>
      <t xml:space="preserve">Jill Lane     </t>
    </r>
    <r>
      <rPr>
        <sz val="11"/>
        <color indexed="10"/>
        <rFont val="Times New Roman"/>
        <family val="1"/>
      </rPr>
      <t>2D,ROLL</t>
    </r>
  </si>
  <si>
    <r>
      <t xml:space="preserve">Mellissa Resch     </t>
    </r>
    <r>
      <rPr>
        <sz val="11"/>
        <color indexed="10"/>
        <rFont val="Times New Roman"/>
        <family val="1"/>
      </rPr>
      <t>CBHI,2D,ROLL</t>
    </r>
  </si>
  <si>
    <r>
      <t xml:space="preserve">Madelyn Schauer </t>
    </r>
    <r>
      <rPr>
        <sz val="11"/>
        <color indexed="10"/>
        <rFont val="Times New Roman"/>
        <family val="1"/>
      </rPr>
      <t xml:space="preserve">   CBHI,2D,ROLL</t>
    </r>
  </si>
  <si>
    <r>
      <t xml:space="preserve">Wendy Playfair     </t>
    </r>
    <r>
      <rPr>
        <sz val="11"/>
        <color indexed="10"/>
        <rFont val="Times New Roman"/>
        <family val="1"/>
      </rPr>
      <t>ROLL</t>
    </r>
  </si>
  <si>
    <r>
      <t xml:space="preserve">Rylee McKenzie    </t>
    </r>
    <r>
      <rPr>
        <sz val="11"/>
        <color indexed="10"/>
        <rFont val="Times New Roman"/>
        <family val="1"/>
      </rPr>
      <t xml:space="preserve"> ROLL</t>
    </r>
  </si>
  <si>
    <r>
      <t xml:space="preserve">Kelsey Cole    </t>
    </r>
    <r>
      <rPr>
        <sz val="11"/>
        <color indexed="10"/>
        <rFont val="Times New Roman"/>
        <family val="1"/>
      </rPr>
      <t>2D,ROLL</t>
    </r>
  </si>
  <si>
    <r>
      <t xml:space="preserve">Justine Cornelsen      </t>
    </r>
    <r>
      <rPr>
        <sz val="11"/>
        <color indexed="10"/>
        <rFont val="Times New Roman"/>
        <family val="1"/>
      </rPr>
      <t>2D,ROLL</t>
    </r>
  </si>
  <si>
    <r>
      <t xml:space="preserve">Stephanie Kelemen  </t>
    </r>
    <r>
      <rPr>
        <sz val="11"/>
        <color indexed="10"/>
        <rFont val="Times New Roman"/>
        <family val="1"/>
      </rPr>
      <t xml:space="preserve">   CBHI,2D,ROLL</t>
    </r>
  </si>
  <si>
    <r>
      <t xml:space="preserve">Rene Leclercq    </t>
    </r>
    <r>
      <rPr>
        <sz val="11"/>
        <color indexed="10"/>
        <rFont val="Times New Roman"/>
        <family val="1"/>
      </rPr>
      <t xml:space="preserve"> ROLL</t>
    </r>
  </si>
  <si>
    <r>
      <t xml:space="preserve">Laurie Johnson Barton </t>
    </r>
    <r>
      <rPr>
        <sz val="11"/>
        <color indexed="10"/>
        <rFont val="Times New Roman"/>
        <family val="1"/>
      </rPr>
      <t xml:space="preserve">     2D,ROLL</t>
    </r>
  </si>
  <si>
    <r>
      <t xml:space="preserve">Simone Fowler </t>
    </r>
    <r>
      <rPr>
        <sz val="11"/>
        <color indexed="10"/>
        <rFont val="Times New Roman"/>
        <family val="1"/>
      </rPr>
      <t xml:space="preserve">  CBHI,2D,ROLL</t>
    </r>
  </si>
  <si>
    <r>
      <t xml:space="preserve">Jordan Miller  </t>
    </r>
    <r>
      <rPr>
        <sz val="11"/>
        <color indexed="10"/>
        <rFont val="Times New Roman"/>
        <family val="1"/>
      </rPr>
      <t xml:space="preserve"> CBHI,2D</t>
    </r>
  </si>
  <si>
    <r>
      <t xml:space="preserve">Monica Kippers  </t>
    </r>
    <r>
      <rPr>
        <sz val="11"/>
        <color indexed="10"/>
        <rFont val="Times New Roman"/>
        <family val="1"/>
      </rPr>
      <t xml:space="preserve">   2D,ROLL</t>
    </r>
  </si>
  <si>
    <r>
      <t xml:space="preserve">Jamie Denbow    </t>
    </r>
    <r>
      <rPr>
        <sz val="11"/>
        <color indexed="10"/>
        <rFont val="Times New Roman"/>
        <family val="1"/>
      </rPr>
      <t>CBHI,2D,ROLL</t>
    </r>
  </si>
  <si>
    <r>
      <t xml:space="preserve">Carla Olstad    </t>
    </r>
    <r>
      <rPr>
        <sz val="11"/>
        <color indexed="10"/>
        <rFont val="Times New Roman"/>
        <family val="1"/>
      </rPr>
      <t xml:space="preserve">  2D</t>
    </r>
  </si>
  <si>
    <r>
      <t xml:space="preserve">Rene Leclercq    </t>
    </r>
    <r>
      <rPr>
        <sz val="11"/>
        <color indexed="10"/>
        <rFont val="Times New Roman"/>
        <family val="1"/>
      </rPr>
      <t xml:space="preserve"> CBHI,2D,ROLL</t>
    </r>
  </si>
  <si>
    <r>
      <t xml:space="preserve">Courtney Link    </t>
    </r>
    <r>
      <rPr>
        <sz val="11"/>
        <color indexed="10"/>
        <rFont val="Times New Roman"/>
        <family val="1"/>
      </rPr>
      <t>CBHI,2D,ROLL</t>
    </r>
  </si>
  <si>
    <r>
      <t xml:space="preserve">Diane Skocdopole   </t>
    </r>
    <r>
      <rPr>
        <sz val="11"/>
        <color indexed="10"/>
        <rFont val="Times New Roman"/>
        <family val="1"/>
      </rPr>
      <t xml:space="preserve">   2D,ROLL</t>
    </r>
  </si>
  <si>
    <r>
      <t xml:space="preserve">Helen Naslund      </t>
    </r>
    <r>
      <rPr>
        <sz val="11"/>
        <color indexed="10"/>
        <rFont val="Times New Roman"/>
        <family val="1"/>
      </rPr>
      <t>2D,ROLL</t>
    </r>
  </si>
  <si>
    <r>
      <t xml:space="preserve">Kathleen Couturier   </t>
    </r>
    <r>
      <rPr>
        <sz val="11"/>
        <color indexed="10"/>
        <rFont val="Times New Roman"/>
        <family val="1"/>
      </rPr>
      <t xml:space="preserve">  CBHI,2D,ROLL</t>
    </r>
  </si>
  <si>
    <r>
      <t xml:space="preserve">Lynette Brodoway  </t>
    </r>
    <r>
      <rPr>
        <sz val="11"/>
        <color indexed="10"/>
        <rFont val="Times New Roman"/>
        <family val="1"/>
      </rPr>
      <t xml:space="preserve">  CBHI,ROLL</t>
    </r>
  </si>
  <si>
    <r>
      <t xml:space="preserve">Jerri Chesney    </t>
    </r>
    <r>
      <rPr>
        <sz val="11"/>
        <color indexed="10"/>
        <rFont val="Times New Roman"/>
        <family val="1"/>
      </rPr>
      <t>CBHI,2D</t>
    </r>
  </si>
  <si>
    <r>
      <t xml:space="preserve">Charlotte Jackson   </t>
    </r>
    <r>
      <rPr>
        <sz val="11"/>
        <color indexed="10"/>
        <rFont val="Times New Roman"/>
        <family val="1"/>
      </rPr>
      <t xml:space="preserve"> CBHI,2D,ROLL</t>
    </r>
  </si>
  <si>
    <r>
      <t xml:space="preserve">Jill Lane    </t>
    </r>
    <r>
      <rPr>
        <sz val="11"/>
        <color indexed="10"/>
        <rFont val="Times New Roman"/>
        <family val="1"/>
      </rPr>
      <t xml:space="preserve"> 2D,ROLL</t>
    </r>
  </si>
  <si>
    <r>
      <t xml:space="preserve">Randa Nugent    </t>
    </r>
    <r>
      <rPr>
        <sz val="11"/>
        <color indexed="10"/>
        <rFont val="Times New Roman"/>
        <family val="1"/>
      </rPr>
      <t>2D,ROLL</t>
    </r>
  </si>
  <si>
    <r>
      <t xml:space="preserve">Chelsey Carlier   </t>
    </r>
    <r>
      <rPr>
        <sz val="11"/>
        <color indexed="10"/>
        <rFont val="Times New Roman"/>
        <family val="1"/>
      </rPr>
      <t xml:space="preserve"> ROLL</t>
    </r>
  </si>
  <si>
    <r>
      <t xml:space="preserve">Kayla Lynn     </t>
    </r>
    <r>
      <rPr>
        <sz val="11"/>
        <color indexed="10"/>
        <rFont val="Times New Roman"/>
        <family val="1"/>
      </rPr>
      <t xml:space="preserve"> CBHI</t>
    </r>
  </si>
  <si>
    <r>
      <t xml:space="preserve">Veronica Swales     </t>
    </r>
    <r>
      <rPr>
        <sz val="11"/>
        <color indexed="10"/>
        <rFont val="Times New Roman"/>
        <family val="1"/>
      </rPr>
      <t>2D,ROLL</t>
    </r>
  </si>
  <si>
    <r>
      <t>Colin Balan</t>
    </r>
    <r>
      <rPr>
        <sz val="11"/>
        <color indexed="10"/>
        <rFont val="Times New Roman"/>
        <family val="1"/>
      </rPr>
      <t xml:space="preserve">   CBHI,2D,ROLL</t>
    </r>
  </si>
  <si>
    <r>
      <t xml:space="preserve">Kelley Drake </t>
    </r>
    <r>
      <rPr>
        <sz val="11"/>
        <color indexed="10"/>
        <rFont val="Times New Roman"/>
        <family val="1"/>
      </rPr>
      <t xml:space="preserve">    ROLL</t>
    </r>
  </si>
  <si>
    <r>
      <t xml:space="preserve">Karla Waltz   </t>
    </r>
    <r>
      <rPr>
        <sz val="11"/>
        <color indexed="10"/>
        <rFont val="Times New Roman"/>
        <family val="1"/>
      </rPr>
      <t xml:space="preserve">  2D,ROLL</t>
    </r>
  </si>
  <si>
    <r>
      <t xml:space="preserve">Melissa Freeman   </t>
    </r>
    <r>
      <rPr>
        <sz val="11"/>
        <color indexed="10"/>
        <rFont val="Times New Roman"/>
        <family val="1"/>
      </rPr>
      <t xml:space="preserve"> CBHI,ROLL</t>
    </r>
  </si>
  <si>
    <r>
      <t xml:space="preserve">Kali Kott    </t>
    </r>
    <r>
      <rPr>
        <sz val="11"/>
        <color indexed="10"/>
        <rFont val="Times New Roman"/>
        <family val="1"/>
      </rPr>
      <t>2D,ROLL</t>
    </r>
  </si>
  <si>
    <r>
      <t xml:space="preserve">Kayley Anderson    </t>
    </r>
    <r>
      <rPr>
        <sz val="11"/>
        <color indexed="10"/>
        <rFont val="Times New Roman"/>
        <family val="1"/>
      </rPr>
      <t>CBHI,2D,ROLL</t>
    </r>
  </si>
  <si>
    <r>
      <t xml:space="preserve">Krystal Grad   </t>
    </r>
    <r>
      <rPr>
        <sz val="11"/>
        <color indexed="10"/>
        <rFont val="Times New Roman"/>
        <family val="1"/>
      </rPr>
      <t xml:space="preserve"> ROLL</t>
    </r>
  </si>
  <si>
    <r>
      <t xml:space="preserve">Dawn Gertner   </t>
    </r>
    <r>
      <rPr>
        <sz val="11"/>
        <color indexed="10"/>
        <rFont val="Times New Roman"/>
        <family val="1"/>
      </rPr>
      <t xml:space="preserve"> ROLL</t>
    </r>
  </si>
  <si>
    <r>
      <t xml:space="preserve">Angela Mastad  </t>
    </r>
    <r>
      <rPr>
        <sz val="11"/>
        <color indexed="10"/>
        <rFont val="Times New Roman"/>
        <family val="1"/>
      </rPr>
      <t xml:space="preserve"> CBHI,2D,ROLL</t>
    </r>
  </si>
  <si>
    <r>
      <t xml:space="preserve">Teigan Dufour    </t>
    </r>
    <r>
      <rPr>
        <sz val="11"/>
        <color indexed="10"/>
        <rFont val="Times New Roman"/>
        <family val="1"/>
      </rPr>
      <t>2D,ROLL</t>
    </r>
  </si>
  <si>
    <r>
      <t xml:space="preserve">Rayel Little    </t>
    </r>
    <r>
      <rPr>
        <sz val="11"/>
        <color indexed="10"/>
        <rFont val="Times New Roman"/>
        <family val="1"/>
      </rPr>
      <t xml:space="preserve"> CBHI</t>
    </r>
  </si>
  <si>
    <r>
      <t xml:space="preserve">Bailey Hughson    </t>
    </r>
    <r>
      <rPr>
        <sz val="11"/>
        <color indexed="10"/>
        <rFont val="Times New Roman"/>
        <family val="1"/>
      </rPr>
      <t>ROLL</t>
    </r>
  </si>
  <si>
    <r>
      <t xml:space="preserve">Cranna Roberts  </t>
    </r>
    <r>
      <rPr>
        <sz val="11"/>
        <color indexed="10"/>
        <rFont val="Times New Roman"/>
        <family val="1"/>
      </rPr>
      <t xml:space="preserve">  ROLL</t>
    </r>
  </si>
  <si>
    <r>
      <t xml:space="preserve">Jessa Galloway  </t>
    </r>
    <r>
      <rPr>
        <sz val="11"/>
        <color indexed="10"/>
        <rFont val="Times New Roman"/>
        <family val="1"/>
      </rPr>
      <t xml:space="preserve"> CBHI,2D,ROLL</t>
    </r>
  </si>
  <si>
    <r>
      <t xml:space="preserve">Coulter Gould </t>
    </r>
    <r>
      <rPr>
        <sz val="11"/>
        <color indexed="10"/>
        <rFont val="Times New Roman"/>
        <family val="1"/>
      </rPr>
      <t xml:space="preserve">  CBHI,2D</t>
    </r>
  </si>
  <si>
    <r>
      <t xml:space="preserve">Francine Scozzafava   </t>
    </r>
    <r>
      <rPr>
        <sz val="11"/>
        <color indexed="10"/>
        <rFont val="Times New Roman"/>
        <family val="1"/>
      </rPr>
      <t xml:space="preserve"> 2D,ROLL</t>
    </r>
  </si>
  <si>
    <r>
      <t xml:space="preserve">Stacey Ruzicka    </t>
    </r>
    <r>
      <rPr>
        <sz val="11"/>
        <color indexed="10"/>
        <rFont val="Times New Roman"/>
        <family val="1"/>
      </rPr>
      <t>CBHI,2D,ROLL</t>
    </r>
  </si>
  <si>
    <r>
      <t xml:space="preserve">Georgina Sazwan   </t>
    </r>
    <r>
      <rPr>
        <sz val="11"/>
        <color indexed="10"/>
        <rFont val="Times New Roman"/>
        <family val="1"/>
      </rPr>
      <t xml:space="preserve"> ROLL</t>
    </r>
  </si>
  <si>
    <r>
      <t xml:space="preserve">Dawn Vandersteen </t>
    </r>
    <r>
      <rPr>
        <sz val="11"/>
        <color indexed="10"/>
        <rFont val="Times New Roman"/>
        <family val="1"/>
      </rPr>
      <t xml:space="preserve">  CBHI,2D,ROLL</t>
    </r>
  </si>
  <si>
    <r>
      <t xml:space="preserve">Cindy Brock  </t>
    </r>
    <r>
      <rPr>
        <sz val="11"/>
        <color indexed="10"/>
        <rFont val="Times New Roman"/>
        <family val="1"/>
      </rPr>
      <t xml:space="preserve"> 2D,ROLL</t>
    </r>
  </si>
  <si>
    <r>
      <t xml:space="preserve">Tammy Brathwaite  </t>
    </r>
    <r>
      <rPr>
        <sz val="11"/>
        <color indexed="10"/>
        <rFont val="Times New Roman"/>
        <family val="1"/>
      </rPr>
      <t xml:space="preserve"> CBHI,ROLL</t>
    </r>
  </si>
  <si>
    <r>
      <t xml:space="preserve">Christine Drisner  </t>
    </r>
    <r>
      <rPr>
        <sz val="11"/>
        <color indexed="10"/>
        <rFont val="Times New Roman"/>
        <family val="1"/>
      </rPr>
      <t xml:space="preserve"> 2D,ROLL</t>
    </r>
  </si>
  <si>
    <r>
      <t xml:space="preserve">Gina Volansky    </t>
    </r>
    <r>
      <rPr>
        <sz val="11"/>
        <color indexed="10"/>
        <rFont val="Times New Roman"/>
        <family val="1"/>
      </rPr>
      <t>CBHI,2D,ROLL</t>
    </r>
  </si>
  <si>
    <r>
      <t xml:space="preserve">Traci Denbrok    </t>
    </r>
    <r>
      <rPr>
        <sz val="11"/>
        <color indexed="10"/>
        <rFont val="Times New Roman"/>
        <family val="1"/>
      </rPr>
      <t>2D,ROLL</t>
    </r>
  </si>
  <si>
    <r>
      <t xml:space="preserve">Julie Leggett  </t>
    </r>
    <r>
      <rPr>
        <sz val="11"/>
        <color indexed="10"/>
        <rFont val="Times New Roman"/>
        <family val="1"/>
      </rPr>
      <t xml:space="preserve"> CBHI,ROLL</t>
    </r>
  </si>
  <si>
    <r>
      <t xml:space="preserve">Tania Beirbach   </t>
    </r>
    <r>
      <rPr>
        <sz val="11"/>
        <color indexed="10"/>
        <rFont val="Times New Roman"/>
        <family val="1"/>
      </rPr>
      <t xml:space="preserve"> CBHI,2D,ROLL</t>
    </r>
  </si>
  <si>
    <r>
      <t xml:space="preserve">Taylor Shields    </t>
    </r>
    <r>
      <rPr>
        <sz val="11"/>
        <color indexed="10"/>
        <rFont val="Times New Roman"/>
        <family val="1"/>
      </rPr>
      <t xml:space="preserve"> 2D,ROLL</t>
    </r>
  </si>
  <si>
    <r>
      <t xml:space="preserve">Laurie Johnson Barton   </t>
    </r>
    <r>
      <rPr>
        <sz val="11"/>
        <color indexed="10"/>
        <rFont val="Times New Roman"/>
        <family val="1"/>
      </rPr>
      <t>CBHI,2D,ROLL</t>
    </r>
  </si>
  <si>
    <r>
      <t xml:space="preserve">Toni Dixon    </t>
    </r>
    <r>
      <rPr>
        <sz val="11"/>
        <color indexed="10"/>
        <rFont val="Times New Roman"/>
        <family val="1"/>
      </rPr>
      <t>ROLL</t>
    </r>
  </si>
  <si>
    <r>
      <t xml:space="preserve">Andrea Udal    </t>
    </r>
    <r>
      <rPr>
        <sz val="11"/>
        <color indexed="10"/>
        <rFont val="Times New Roman"/>
        <family val="1"/>
      </rPr>
      <t>ROLL</t>
    </r>
  </si>
  <si>
    <r>
      <t xml:space="preserve">Justine Elliott   </t>
    </r>
    <r>
      <rPr>
        <sz val="11"/>
        <color indexed="10"/>
        <rFont val="Times New Roman"/>
        <family val="1"/>
      </rPr>
      <t xml:space="preserve">  ROLL  O/Y</t>
    </r>
  </si>
  <si>
    <r>
      <t xml:space="preserve">Andrea Udal  </t>
    </r>
    <r>
      <rPr>
        <sz val="11"/>
        <color indexed="10"/>
        <rFont val="Times New Roman"/>
        <family val="1"/>
      </rPr>
      <t xml:space="preserve">   ROLL</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</si>
</sst>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quot;$&quot;#,##0"/>
    <numFmt numFmtId="174" formatCode="_(* #,##0_);_(* \(#,##0\);_(* &quot;-&quot;??_);_(@_)"/>
    <numFmt numFmtId="175" formatCode="[$-409]dddd\,\ mmmm\ dd\,\ yyyy"/>
    <numFmt numFmtId="176" formatCode="[$-409]d\-mmm\-yy;@"/>
    <numFmt numFmtId="177" formatCode="[$-409]mmmm\-yy;@"/>
    <numFmt numFmtId="178" formatCode="[$-409]mmmm\ d\,\ yyyy;@"/>
    <numFmt numFmtId="179" formatCode="#,##0.000"/>
  </numFmts>
  <fonts count="50">
    <font>
      <sz val="10"/>
      <name val="Arial"/>
      <family val="0"/>
    </font>
    <font>
      <sz val="12"/>
      <name val="Times New Roman"/>
      <family val="1"/>
    </font>
    <font>
      <b/>
      <sz val="12"/>
      <name val="Times New Roman"/>
      <family val="1"/>
    </font>
    <font>
      <b/>
      <sz val="10"/>
      <name val="Arial"/>
      <family val="2"/>
    </font>
    <font>
      <sz val="8"/>
      <color indexed="56"/>
      <name val="Arial"/>
      <family val="2"/>
    </font>
    <font>
      <sz val="8"/>
      <color indexed="56"/>
      <name val="Technical"/>
      <family val="4"/>
    </font>
    <font>
      <sz val="8"/>
      <name val="Arial"/>
      <family val="2"/>
    </font>
    <font>
      <u val="single"/>
      <sz val="10"/>
      <color indexed="12"/>
      <name val="Arial"/>
      <family val="2"/>
    </font>
    <font>
      <u val="single"/>
      <sz val="10"/>
      <color indexed="36"/>
      <name val="Arial"/>
      <family val="2"/>
    </font>
    <font>
      <sz val="8"/>
      <name val="Times New Roman"/>
      <family val="1"/>
    </font>
    <font>
      <b/>
      <sz val="8"/>
      <name val="Times New Roman"/>
      <family val="1"/>
    </font>
    <font>
      <sz val="11"/>
      <name val="Times New Roman"/>
      <family val="1"/>
    </font>
    <font>
      <b/>
      <sz val="11"/>
      <name val="Times New Roman"/>
      <family val="1"/>
    </font>
    <font>
      <sz val="11"/>
      <color indexed="10"/>
      <name val="Times New Roman"/>
      <family val="1"/>
    </font>
    <font>
      <sz val="14"/>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172" fontId="2" fillId="0" borderId="10" xfId="0" applyNumberFormat="1" applyFont="1" applyBorder="1" applyAlignment="1">
      <alignment horizontal="left"/>
    </xf>
    <xf numFmtId="172" fontId="2" fillId="0" borderId="10" xfId="0" applyNumberFormat="1" applyFont="1" applyBorder="1" applyAlignment="1">
      <alignment horizontal="center"/>
    </xf>
    <xf numFmtId="0" fontId="1" fillId="0" borderId="0" xfId="0" applyFont="1" applyBorder="1" applyAlignment="1">
      <alignment/>
    </xf>
    <xf numFmtId="172" fontId="0" fillId="0" borderId="10" xfId="0" applyNumberFormat="1" applyBorder="1" applyAlignment="1">
      <alignment/>
    </xf>
    <xf numFmtId="172" fontId="1" fillId="0" borderId="10" xfId="0" applyNumberFormat="1" applyFont="1" applyBorder="1" applyAlignment="1">
      <alignment horizontal="center"/>
    </xf>
    <xf numFmtId="172" fontId="1" fillId="0" borderId="0" xfId="0" applyNumberFormat="1" applyFont="1" applyBorder="1" applyAlignment="1">
      <alignment horizontal="center"/>
    </xf>
    <xf numFmtId="172" fontId="1" fillId="0" borderId="0" xfId="0" applyNumberFormat="1" applyFont="1" applyBorder="1" applyAlignment="1">
      <alignment/>
    </xf>
    <xf numFmtId="0" fontId="3" fillId="0" borderId="0" xfId="0" applyFont="1" applyAlignment="1">
      <alignment/>
    </xf>
    <xf numFmtId="43" fontId="3" fillId="0" borderId="0" xfId="42" applyFont="1" applyAlignment="1">
      <alignment/>
    </xf>
    <xf numFmtId="43" fontId="0" fillId="0" borderId="0" xfId="42" applyFont="1" applyAlignment="1">
      <alignment/>
    </xf>
    <xf numFmtId="0" fontId="4" fillId="0" borderId="0" xfId="0" applyFont="1" applyAlignment="1">
      <alignment horizontal="center"/>
    </xf>
    <xf numFmtId="174" fontId="5" fillId="0" borderId="0" xfId="42" applyNumberFormat="1" applyFont="1" applyAlignment="1" quotePrefix="1">
      <alignment/>
    </xf>
    <xf numFmtId="43" fontId="5" fillId="0" borderId="0" xfId="42" applyFont="1" applyAlignment="1">
      <alignment/>
    </xf>
    <xf numFmtId="174" fontId="5" fillId="0" borderId="0" xfId="42" applyNumberFormat="1" applyFont="1" applyAlignment="1" quotePrefix="1">
      <alignment horizontal="center"/>
    </xf>
    <xf numFmtId="2" fontId="1" fillId="0" borderId="0" xfId="0" applyNumberFormat="1" applyFont="1" applyBorder="1" applyAlignment="1">
      <alignment/>
    </xf>
    <xf numFmtId="172" fontId="10" fillId="0" borderId="10" xfId="0" applyNumberFormat="1" applyFont="1" applyBorder="1" applyAlignment="1">
      <alignment horizontal="center"/>
    </xf>
    <xf numFmtId="0" fontId="11" fillId="0" borderId="10" xfId="0" applyFont="1" applyBorder="1" applyAlignment="1">
      <alignment/>
    </xf>
    <xf numFmtId="0" fontId="11" fillId="0" borderId="10" xfId="0" applyFont="1" applyBorder="1" applyAlignment="1">
      <alignment/>
    </xf>
    <xf numFmtId="0" fontId="11" fillId="0" borderId="10" xfId="0" applyFont="1" applyBorder="1" applyAlignment="1">
      <alignment horizontal="left"/>
    </xf>
    <xf numFmtId="172" fontId="11" fillId="0" borderId="10" xfId="0" applyNumberFormat="1" applyFont="1" applyBorder="1" applyAlignment="1">
      <alignment horizontal="center"/>
    </xf>
    <xf numFmtId="0" fontId="11" fillId="0" borderId="10" xfId="0" applyFont="1" applyFill="1" applyBorder="1" applyAlignment="1">
      <alignment/>
    </xf>
    <xf numFmtId="0" fontId="11" fillId="0" borderId="0" xfId="0" applyFont="1" applyBorder="1" applyAlignment="1">
      <alignment/>
    </xf>
    <xf numFmtId="0" fontId="14" fillId="0" borderId="10" xfId="0" applyFont="1" applyBorder="1" applyAlignment="1">
      <alignment horizontal="center"/>
    </xf>
    <xf numFmtId="0" fontId="15" fillId="0" borderId="10" xfId="0" applyFont="1" applyBorder="1" applyAlignment="1">
      <alignment/>
    </xf>
    <xf numFmtId="178" fontId="15" fillId="0" borderId="10" xfId="0" applyNumberFormat="1" applyFont="1" applyBorder="1" applyAlignment="1">
      <alignment horizontal="left"/>
    </xf>
    <xf numFmtId="172" fontId="15" fillId="0" borderId="10" xfId="0" applyNumberFormat="1" applyFont="1" applyBorder="1" applyAlignment="1">
      <alignment horizontal="left"/>
    </xf>
    <xf numFmtId="0" fontId="15" fillId="0" borderId="10" xfId="0" applyFont="1" applyBorder="1" applyAlignment="1">
      <alignment horizontal="center"/>
    </xf>
    <xf numFmtId="0" fontId="15" fillId="0" borderId="10" xfId="0" applyFont="1" applyBorder="1" applyAlignment="1">
      <alignment horizontal="left"/>
    </xf>
    <xf numFmtId="172" fontId="11" fillId="0" borderId="10" xfId="0" applyNumberFormat="1" applyFont="1" applyBorder="1" applyAlignment="1">
      <alignment/>
    </xf>
    <xf numFmtId="172" fontId="11" fillId="0" borderId="10" xfId="0" applyNumberFormat="1" applyFont="1" applyBorder="1" applyAlignment="1">
      <alignment horizontal="center" vertical="center"/>
    </xf>
    <xf numFmtId="172" fontId="12" fillId="0" borderId="10" xfId="0" applyNumberFormat="1" applyFont="1" applyBorder="1" applyAlignment="1">
      <alignment horizontal="center" vertical="center"/>
    </xf>
    <xf numFmtId="172" fontId="11" fillId="0" borderId="0" xfId="0" applyNumberFormat="1" applyFont="1" applyBorder="1" applyAlignment="1">
      <alignment horizontal="center" vertical="center"/>
    </xf>
    <xf numFmtId="172" fontId="2" fillId="0" borderId="10" xfId="0" applyNumberFormat="1" applyFont="1" applyBorder="1" applyAlignment="1">
      <alignment horizontal="center" vertical="center"/>
    </xf>
    <xf numFmtId="172" fontId="1" fillId="0" borderId="0" xfId="0" applyNumberFormat="1" applyFont="1" applyBorder="1" applyAlignment="1">
      <alignment horizontal="center" vertical="center"/>
    </xf>
    <xf numFmtId="179" fontId="1" fillId="0" borderId="10" xfId="0" applyNumberFormat="1" applyFont="1" applyBorder="1" applyAlignment="1">
      <alignment horizontal="center"/>
    </xf>
    <xf numFmtId="179" fontId="9" fillId="0" borderId="10" xfId="0" applyNumberFormat="1" applyFont="1" applyBorder="1" applyAlignment="1">
      <alignment horizontal="center"/>
    </xf>
    <xf numFmtId="179" fontId="1" fillId="0" borderId="0" xfId="0" applyNumberFormat="1" applyFont="1" applyBorder="1" applyAlignment="1">
      <alignment/>
    </xf>
    <xf numFmtId="179" fontId="1" fillId="0" borderId="0" xfId="0" applyNumberFormat="1" applyFont="1" applyBorder="1" applyAlignment="1">
      <alignment horizontal="center"/>
    </xf>
    <xf numFmtId="0" fontId="11" fillId="33" borderId="10" xfId="0" applyFont="1" applyFill="1" applyBorder="1" applyAlignment="1">
      <alignment/>
    </xf>
    <xf numFmtId="0" fontId="11" fillId="33" borderId="10" xfId="0" applyFont="1" applyFill="1" applyBorder="1" applyAlignment="1">
      <alignment/>
    </xf>
    <xf numFmtId="172" fontId="11" fillId="33" borderId="10" xfId="0" applyNumberFormat="1" applyFont="1" applyFill="1" applyBorder="1" applyAlignment="1">
      <alignment horizontal="center" vertical="center"/>
    </xf>
    <xf numFmtId="172" fontId="11" fillId="33" borderId="10" xfId="0" applyNumberFormat="1" applyFont="1" applyFill="1" applyBorder="1" applyAlignment="1">
      <alignment horizontal="center"/>
    </xf>
    <xf numFmtId="172" fontId="1" fillId="33" borderId="10" xfId="0" applyNumberFormat="1" applyFont="1" applyFill="1" applyBorder="1" applyAlignment="1">
      <alignment horizontal="center"/>
    </xf>
    <xf numFmtId="179" fontId="1" fillId="33" borderId="10" xfId="0" applyNumberFormat="1" applyFont="1" applyFill="1" applyBorder="1" applyAlignment="1">
      <alignment horizontal="center"/>
    </xf>
    <xf numFmtId="172" fontId="11" fillId="33" borderId="10" xfId="0" applyNumberFormat="1" applyFont="1" applyFill="1" applyBorder="1" applyAlignment="1">
      <alignment/>
    </xf>
    <xf numFmtId="172" fontId="0" fillId="33" borderId="10" xfId="0" applyNumberFormat="1" applyFill="1" applyBorder="1" applyAlignment="1">
      <alignment/>
    </xf>
    <xf numFmtId="0" fontId="11" fillId="33" borderId="10" xfId="0" applyFont="1" applyFill="1" applyBorder="1" applyAlignment="1">
      <alignment horizontal="left"/>
    </xf>
    <xf numFmtId="172" fontId="9" fillId="0" borderId="10" xfId="0" applyNumberFormat="1" applyFont="1" applyBorder="1" applyAlignment="1">
      <alignment/>
    </xf>
    <xf numFmtId="172" fontId="1" fillId="33" borderId="10" xfId="0" applyNumberFormat="1" applyFont="1" applyFill="1" applyBorder="1" applyAlignment="1">
      <alignment/>
    </xf>
    <xf numFmtId="172" fontId="1" fillId="0" borderId="1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5">
      <selection activeCell="B9" sqref="B9"/>
    </sheetView>
  </sheetViews>
  <sheetFormatPr defaultColWidth="9.140625" defaultRowHeight="12.75"/>
  <cols>
    <col min="1" max="1" width="2.00390625" style="0" bestFit="1" customWidth="1"/>
    <col min="2" max="2" width="66.7109375" style="0" customWidth="1"/>
  </cols>
  <sheetData>
    <row r="1" ht="12.75">
      <c r="B1" t="s">
        <v>0</v>
      </c>
    </row>
    <row r="2" spans="1:2" ht="38.25">
      <c r="A2" s="1">
        <v>1</v>
      </c>
      <c r="B2" s="2" t="s">
        <v>1</v>
      </c>
    </row>
    <row r="3" spans="1:2" ht="38.25">
      <c r="A3" s="1">
        <v>2</v>
      </c>
      <c r="B3" s="2" t="s">
        <v>2</v>
      </c>
    </row>
    <row r="4" spans="1:2" ht="88.5" customHeight="1">
      <c r="A4" s="1">
        <v>3</v>
      </c>
      <c r="B4" s="2" t="s">
        <v>3</v>
      </c>
    </row>
    <row r="5" spans="1:2" ht="34.5" customHeight="1">
      <c r="A5" s="1">
        <v>4</v>
      </c>
      <c r="B5" s="2" t="s">
        <v>4</v>
      </c>
    </row>
    <row r="6" spans="1:2" ht="38.25">
      <c r="A6" s="1">
        <v>5</v>
      </c>
      <c r="B6" s="2" t="s">
        <v>5</v>
      </c>
    </row>
    <row r="7" spans="1:2" ht="38.25">
      <c r="A7" s="1">
        <v>6</v>
      </c>
      <c r="B7" s="2" t="s">
        <v>6</v>
      </c>
    </row>
    <row r="8" spans="1:2" ht="38.25">
      <c r="A8" s="1">
        <v>7</v>
      </c>
      <c r="B8" s="2" t="s">
        <v>7</v>
      </c>
    </row>
    <row r="9" spans="1:2" ht="12.75">
      <c r="A9" s="1"/>
      <c r="B9" s="2"/>
    </row>
    <row r="10" spans="1:2" ht="12.75">
      <c r="A10" s="1"/>
      <c r="B10" s="2"/>
    </row>
    <row r="11" spans="1:2" ht="12.75">
      <c r="A11" s="1"/>
      <c r="B11" s="2"/>
    </row>
    <row r="12" spans="1:2" ht="12.75">
      <c r="A12" s="1"/>
      <c r="B12" s="2"/>
    </row>
    <row r="13" ht="12.75">
      <c r="B13" s="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120"/>
  <sheetViews>
    <sheetView tabSelected="1" zoomScalePageLayoutView="0" workbookViewId="0" topLeftCell="A1">
      <selection activeCell="B13" sqref="B13"/>
    </sheetView>
  </sheetViews>
  <sheetFormatPr defaultColWidth="9.140625" defaultRowHeight="12.75"/>
  <cols>
    <col min="1" max="1" width="6.140625" style="6" customWidth="1"/>
    <col min="2" max="2" width="5.7109375" style="6" customWidth="1"/>
    <col min="3" max="3" width="37.28125" style="6" customWidth="1"/>
    <col min="4" max="4" width="29.00390625" style="6" customWidth="1"/>
    <col min="5" max="5" width="8.7109375" style="35" customWidth="1"/>
    <col min="6" max="6" width="3.7109375" style="10" customWidth="1"/>
    <col min="7" max="7" width="10.421875" style="37" customWidth="1"/>
    <col min="8" max="8" width="3.7109375" style="10" hidden="1" customWidth="1"/>
    <col min="9" max="9" width="11.28125" style="9" hidden="1" customWidth="1"/>
    <col min="10" max="11" width="8.7109375" style="9" hidden="1" customWidth="1"/>
    <col min="12" max="12" width="8.8515625" style="9" customWidth="1"/>
    <col min="13" max="13" width="8.7109375" style="10" customWidth="1"/>
    <col min="14" max="14" width="8.7109375" style="41" customWidth="1"/>
    <col min="15" max="16384" width="9.140625" style="6" customWidth="1"/>
  </cols>
  <sheetData>
    <row r="1" spans="1:14" ht="25.5" customHeight="1">
      <c r="A1" s="26" t="s">
        <v>8</v>
      </c>
      <c r="B1" s="26"/>
      <c r="C1" s="27" t="s">
        <v>42</v>
      </c>
      <c r="D1" s="28">
        <v>42650</v>
      </c>
      <c r="E1" s="34"/>
      <c r="F1" s="29"/>
      <c r="G1" s="36"/>
      <c r="H1" s="4"/>
      <c r="I1" s="5">
        <v>0.7</v>
      </c>
      <c r="J1" s="5">
        <f>MIN(E3:G130)</f>
        <v>17.314</v>
      </c>
      <c r="K1" s="5">
        <f>+J1+I1</f>
        <v>18.014</v>
      </c>
      <c r="L1" s="5"/>
      <c r="M1" s="8"/>
      <c r="N1" s="38"/>
    </row>
    <row r="2" spans="1:14" ht="21.75" customHeight="1">
      <c r="A2" s="30" t="s">
        <v>10</v>
      </c>
      <c r="B2" s="30" t="s">
        <v>41</v>
      </c>
      <c r="C2" s="30" t="s">
        <v>11</v>
      </c>
      <c r="D2" s="31" t="s">
        <v>12</v>
      </c>
      <c r="E2" s="34" t="s">
        <v>13</v>
      </c>
      <c r="F2" s="29" t="s">
        <v>40</v>
      </c>
      <c r="G2" s="36" t="s">
        <v>14</v>
      </c>
      <c r="H2" s="4" t="s">
        <v>40</v>
      </c>
      <c r="I2" s="5" t="s">
        <v>15</v>
      </c>
      <c r="J2" s="5" t="s">
        <v>16</v>
      </c>
      <c r="K2" s="5" t="s">
        <v>17</v>
      </c>
      <c r="L2" s="19" t="s">
        <v>37</v>
      </c>
      <c r="M2" s="51" t="s">
        <v>38</v>
      </c>
      <c r="N2" s="39" t="s">
        <v>39</v>
      </c>
    </row>
    <row r="3" spans="1:14" ht="15" customHeight="1">
      <c r="A3" s="42">
        <v>1</v>
      </c>
      <c r="B3" s="42">
        <v>21</v>
      </c>
      <c r="C3" s="42" t="s">
        <v>172</v>
      </c>
      <c r="D3" s="43" t="s">
        <v>63</v>
      </c>
      <c r="E3" s="44">
        <v>17.93</v>
      </c>
      <c r="F3" s="45"/>
      <c r="G3" s="44">
        <v>17.617</v>
      </c>
      <c r="H3" s="46"/>
      <c r="I3" s="46">
        <f aca="true" t="shared" si="0" ref="I3:I17">MIN(E3:G3)</f>
        <v>17.617</v>
      </c>
      <c r="J3" s="46">
        <f aca="true" t="shared" si="1" ref="J3:J17">IF(I3&lt;K$1,I3,0)</f>
        <v>17.617</v>
      </c>
      <c r="K3" s="46">
        <f aca="true" t="shared" si="2" ref="K3:K17">IF(J3=0,IF(I3&lt;L$1,I3,0),0)</f>
        <v>0</v>
      </c>
      <c r="L3" s="46">
        <f aca="true" t="shared" si="3" ref="L3:L17">SUM(E3+G3)</f>
        <v>35.547</v>
      </c>
      <c r="M3" s="52">
        <v>17.23</v>
      </c>
      <c r="N3" s="47">
        <f aca="true" t="shared" si="4" ref="N3:N17">SUM(L3+M3)</f>
        <v>52.777</v>
      </c>
    </row>
    <row r="4" spans="1:14" ht="15.75">
      <c r="A4" s="42">
        <v>2</v>
      </c>
      <c r="B4" s="42">
        <v>4</v>
      </c>
      <c r="C4" s="42" t="s">
        <v>155</v>
      </c>
      <c r="D4" s="42" t="s">
        <v>46</v>
      </c>
      <c r="E4" s="44">
        <v>17.849</v>
      </c>
      <c r="F4" s="45"/>
      <c r="G4" s="44">
        <v>17.642</v>
      </c>
      <c r="H4" s="46"/>
      <c r="I4" s="46">
        <f t="shared" si="0"/>
        <v>17.642</v>
      </c>
      <c r="J4" s="46">
        <f t="shared" si="1"/>
        <v>17.642</v>
      </c>
      <c r="K4" s="46">
        <f t="shared" si="2"/>
        <v>0</v>
      </c>
      <c r="L4" s="46">
        <f t="shared" si="3"/>
        <v>35.491</v>
      </c>
      <c r="M4" s="52">
        <v>17.274</v>
      </c>
      <c r="N4" s="47">
        <f t="shared" si="4"/>
        <v>52.765</v>
      </c>
    </row>
    <row r="5" spans="1:14" ht="15" customHeight="1">
      <c r="A5" s="42">
        <v>3</v>
      </c>
      <c r="B5" s="42">
        <v>104</v>
      </c>
      <c r="C5" s="42" t="s">
        <v>251</v>
      </c>
      <c r="D5" s="43" t="s">
        <v>150</v>
      </c>
      <c r="E5" s="44">
        <v>17.634</v>
      </c>
      <c r="F5" s="45"/>
      <c r="G5" s="44">
        <v>17.529</v>
      </c>
      <c r="H5" s="46"/>
      <c r="I5" s="46">
        <f t="shared" si="0"/>
        <v>17.529</v>
      </c>
      <c r="J5" s="46">
        <f t="shared" si="1"/>
        <v>17.529</v>
      </c>
      <c r="K5" s="46">
        <f t="shared" si="2"/>
        <v>0</v>
      </c>
      <c r="L5" s="46">
        <f t="shared" si="3"/>
        <v>35.163</v>
      </c>
      <c r="M5" s="52">
        <v>17.333</v>
      </c>
      <c r="N5" s="47">
        <f t="shared" si="4"/>
        <v>52.495999999999995</v>
      </c>
    </row>
    <row r="6" spans="1:14" ht="15" customHeight="1">
      <c r="A6" s="42">
        <v>4</v>
      </c>
      <c r="B6" s="42">
        <v>50</v>
      </c>
      <c r="C6" s="42" t="s">
        <v>201</v>
      </c>
      <c r="D6" s="50" t="s">
        <v>93</v>
      </c>
      <c r="E6" s="44">
        <v>17.945</v>
      </c>
      <c r="F6" s="45"/>
      <c r="G6" s="44">
        <v>17.347</v>
      </c>
      <c r="H6" s="46"/>
      <c r="I6" s="46">
        <f t="shared" si="0"/>
        <v>17.347</v>
      </c>
      <c r="J6" s="46">
        <f t="shared" si="1"/>
        <v>17.347</v>
      </c>
      <c r="K6" s="46">
        <f t="shared" si="2"/>
        <v>0</v>
      </c>
      <c r="L6" s="46">
        <f t="shared" si="3"/>
        <v>35.292</v>
      </c>
      <c r="M6" s="52">
        <v>17.393</v>
      </c>
      <c r="N6" s="47">
        <f t="shared" si="4"/>
        <v>52.685</v>
      </c>
    </row>
    <row r="7" spans="1:14" ht="15" customHeight="1">
      <c r="A7" s="42">
        <v>5</v>
      </c>
      <c r="B7" s="42">
        <v>75</v>
      </c>
      <c r="C7" s="42" t="s">
        <v>224</v>
      </c>
      <c r="D7" s="42" t="s">
        <v>120</v>
      </c>
      <c r="E7" s="44">
        <v>17.695</v>
      </c>
      <c r="F7" s="45"/>
      <c r="G7" s="44">
        <v>17.583</v>
      </c>
      <c r="H7" s="46"/>
      <c r="I7" s="46">
        <f t="shared" si="0"/>
        <v>17.583</v>
      </c>
      <c r="J7" s="46">
        <f t="shared" si="1"/>
        <v>17.583</v>
      </c>
      <c r="K7" s="46">
        <f t="shared" si="2"/>
        <v>0</v>
      </c>
      <c r="L7" s="46">
        <f t="shared" si="3"/>
        <v>35.278</v>
      </c>
      <c r="M7" s="52">
        <v>17.404</v>
      </c>
      <c r="N7" s="47">
        <f t="shared" si="4"/>
        <v>52.682</v>
      </c>
    </row>
    <row r="8" spans="1:14" ht="15" customHeight="1">
      <c r="A8" s="42">
        <v>6</v>
      </c>
      <c r="B8" s="42">
        <v>62</v>
      </c>
      <c r="C8" s="42" t="s">
        <v>213</v>
      </c>
      <c r="D8" s="42" t="s">
        <v>105</v>
      </c>
      <c r="E8" s="44">
        <v>17.353</v>
      </c>
      <c r="F8" s="45"/>
      <c r="G8" s="44">
        <v>17.612</v>
      </c>
      <c r="H8" s="46"/>
      <c r="I8" s="46">
        <f t="shared" si="0"/>
        <v>17.353</v>
      </c>
      <c r="J8" s="46">
        <f t="shared" si="1"/>
        <v>17.353</v>
      </c>
      <c r="K8" s="46">
        <f t="shared" si="2"/>
        <v>0</v>
      </c>
      <c r="L8" s="46">
        <f t="shared" si="3"/>
        <v>34.965</v>
      </c>
      <c r="M8" s="52">
        <v>17.417</v>
      </c>
      <c r="N8" s="47">
        <f t="shared" si="4"/>
        <v>52.382000000000005</v>
      </c>
    </row>
    <row r="9" spans="1:14" ht="15" customHeight="1">
      <c r="A9" s="42">
        <v>7</v>
      </c>
      <c r="B9" s="42">
        <v>91</v>
      </c>
      <c r="C9" s="42" t="s">
        <v>238</v>
      </c>
      <c r="D9" s="43" t="s">
        <v>137</v>
      </c>
      <c r="E9" s="44">
        <v>17.838</v>
      </c>
      <c r="F9" s="45"/>
      <c r="G9" s="44">
        <v>17.697</v>
      </c>
      <c r="H9" s="46"/>
      <c r="I9" s="46">
        <f t="shared" si="0"/>
        <v>17.697</v>
      </c>
      <c r="J9" s="46">
        <f t="shared" si="1"/>
        <v>17.697</v>
      </c>
      <c r="K9" s="46">
        <f t="shared" si="2"/>
        <v>0</v>
      </c>
      <c r="L9" s="46">
        <f t="shared" si="3"/>
        <v>35.535</v>
      </c>
      <c r="M9" s="52">
        <v>17.424</v>
      </c>
      <c r="N9" s="47">
        <f t="shared" si="4"/>
        <v>52.958999999999996</v>
      </c>
    </row>
    <row r="10" spans="1:14" ht="15.75">
      <c r="A10" s="42">
        <v>8</v>
      </c>
      <c r="B10" s="42">
        <v>82</v>
      </c>
      <c r="C10" s="42" t="s">
        <v>229</v>
      </c>
      <c r="D10" s="43" t="s">
        <v>128</v>
      </c>
      <c r="E10" s="44">
        <v>17.749</v>
      </c>
      <c r="F10" s="45"/>
      <c r="G10" s="44">
        <v>17.8</v>
      </c>
      <c r="H10" s="46"/>
      <c r="I10" s="46">
        <f t="shared" si="0"/>
        <v>17.749</v>
      </c>
      <c r="J10" s="46">
        <f t="shared" si="1"/>
        <v>17.749</v>
      </c>
      <c r="K10" s="46">
        <f t="shared" si="2"/>
        <v>0</v>
      </c>
      <c r="L10" s="46">
        <f t="shared" si="3"/>
        <v>35.549</v>
      </c>
      <c r="M10" s="52">
        <v>17.483</v>
      </c>
      <c r="N10" s="47">
        <f t="shared" si="4"/>
        <v>53.032</v>
      </c>
    </row>
    <row r="11" spans="1:14" ht="15.75">
      <c r="A11" s="42">
        <v>9</v>
      </c>
      <c r="B11" s="42">
        <v>22</v>
      </c>
      <c r="C11" s="42" t="s">
        <v>173</v>
      </c>
      <c r="D11" s="43" t="s">
        <v>64</v>
      </c>
      <c r="E11" s="44">
        <v>17.632</v>
      </c>
      <c r="F11" s="48"/>
      <c r="G11" s="44">
        <v>17.561</v>
      </c>
      <c r="H11" s="49"/>
      <c r="I11" s="46">
        <f t="shared" si="0"/>
        <v>17.561</v>
      </c>
      <c r="J11" s="46">
        <f t="shared" si="1"/>
        <v>17.561</v>
      </c>
      <c r="K11" s="46">
        <f t="shared" si="2"/>
        <v>0</v>
      </c>
      <c r="L11" s="46">
        <f t="shared" si="3"/>
        <v>35.193</v>
      </c>
      <c r="M11" s="52">
        <v>17.485</v>
      </c>
      <c r="N11" s="47">
        <f t="shared" si="4"/>
        <v>52.678</v>
      </c>
    </row>
    <row r="12" spans="1:14" ht="15.75">
      <c r="A12" s="42">
        <v>10</v>
      </c>
      <c r="B12" s="42">
        <v>59</v>
      </c>
      <c r="C12" s="42" t="s">
        <v>210</v>
      </c>
      <c r="D12" s="43" t="s">
        <v>102</v>
      </c>
      <c r="E12" s="44">
        <v>17.739</v>
      </c>
      <c r="F12" s="45"/>
      <c r="G12" s="44">
        <v>17.438</v>
      </c>
      <c r="H12" s="46"/>
      <c r="I12" s="46">
        <f t="shared" si="0"/>
        <v>17.438</v>
      </c>
      <c r="J12" s="46">
        <f t="shared" si="1"/>
        <v>17.438</v>
      </c>
      <c r="K12" s="46">
        <f t="shared" si="2"/>
        <v>0</v>
      </c>
      <c r="L12" s="46">
        <f t="shared" si="3"/>
        <v>35.177</v>
      </c>
      <c r="M12" s="52">
        <v>17.503</v>
      </c>
      <c r="N12" s="47">
        <f t="shared" si="4"/>
        <v>52.68</v>
      </c>
    </row>
    <row r="13" spans="1:14" ht="15.75">
      <c r="A13" s="42">
        <v>11</v>
      </c>
      <c r="B13" s="42">
        <v>29</v>
      </c>
      <c r="C13" s="42" t="s">
        <v>180</v>
      </c>
      <c r="D13" s="42" t="s">
        <v>71</v>
      </c>
      <c r="E13" s="44">
        <v>17.866</v>
      </c>
      <c r="F13" s="45"/>
      <c r="G13" s="44">
        <v>17.523</v>
      </c>
      <c r="H13" s="46"/>
      <c r="I13" s="46">
        <f t="shared" si="0"/>
        <v>17.523</v>
      </c>
      <c r="J13" s="46">
        <f t="shared" si="1"/>
        <v>17.523</v>
      </c>
      <c r="K13" s="46">
        <f t="shared" si="2"/>
        <v>0</v>
      </c>
      <c r="L13" s="46">
        <f t="shared" si="3"/>
        <v>35.388999999999996</v>
      </c>
      <c r="M13" s="52">
        <v>17.657</v>
      </c>
      <c r="N13" s="47">
        <f t="shared" si="4"/>
        <v>53.04599999999999</v>
      </c>
    </row>
    <row r="14" spans="1:14" ht="15.75">
      <c r="A14" s="42">
        <v>12</v>
      </c>
      <c r="B14" s="42">
        <v>45</v>
      </c>
      <c r="C14" s="42" t="s">
        <v>196</v>
      </c>
      <c r="D14" s="43" t="s">
        <v>88</v>
      </c>
      <c r="E14" s="44">
        <v>17.759</v>
      </c>
      <c r="F14" s="45"/>
      <c r="G14" s="44">
        <v>17.631</v>
      </c>
      <c r="H14" s="46"/>
      <c r="I14" s="46">
        <f t="shared" si="0"/>
        <v>17.631</v>
      </c>
      <c r="J14" s="46">
        <f t="shared" si="1"/>
        <v>17.631</v>
      </c>
      <c r="K14" s="46">
        <f t="shared" si="2"/>
        <v>0</v>
      </c>
      <c r="L14" s="46">
        <f t="shared" si="3"/>
        <v>35.39</v>
      </c>
      <c r="M14" s="52">
        <v>17.906</v>
      </c>
      <c r="N14" s="47">
        <f t="shared" si="4"/>
        <v>53.296</v>
      </c>
    </row>
    <row r="15" spans="1:14" ht="15.75">
      <c r="A15" s="42">
        <v>13</v>
      </c>
      <c r="B15" s="42">
        <v>64</v>
      </c>
      <c r="C15" s="42" t="s">
        <v>107</v>
      </c>
      <c r="D15" s="43" t="s">
        <v>108</v>
      </c>
      <c r="E15" s="44">
        <v>17.539</v>
      </c>
      <c r="F15" s="45"/>
      <c r="G15" s="44">
        <v>17.332</v>
      </c>
      <c r="H15" s="46"/>
      <c r="I15" s="46">
        <f t="shared" si="0"/>
        <v>17.332</v>
      </c>
      <c r="J15" s="46">
        <f t="shared" si="1"/>
        <v>17.332</v>
      </c>
      <c r="K15" s="46">
        <f t="shared" si="2"/>
        <v>0</v>
      </c>
      <c r="L15" s="46">
        <f t="shared" si="3"/>
        <v>34.871</v>
      </c>
      <c r="M15" s="52">
        <v>22.35</v>
      </c>
      <c r="N15" s="47">
        <f t="shared" si="4"/>
        <v>57.221000000000004</v>
      </c>
    </row>
    <row r="16" spans="1:14" ht="15.75">
      <c r="A16" s="42">
        <v>14</v>
      </c>
      <c r="B16" s="42">
        <v>46</v>
      </c>
      <c r="C16" s="42" t="s">
        <v>197</v>
      </c>
      <c r="D16" s="42" t="s">
        <v>89</v>
      </c>
      <c r="E16" s="44">
        <v>17.654</v>
      </c>
      <c r="F16" s="45"/>
      <c r="G16" s="44">
        <v>17.801</v>
      </c>
      <c r="H16" s="46"/>
      <c r="I16" s="46">
        <f t="shared" si="0"/>
        <v>17.654</v>
      </c>
      <c r="J16" s="46">
        <f t="shared" si="1"/>
        <v>17.654</v>
      </c>
      <c r="K16" s="46">
        <f t="shared" si="2"/>
        <v>0</v>
      </c>
      <c r="L16" s="46">
        <f t="shared" si="3"/>
        <v>35.455</v>
      </c>
      <c r="M16" s="52">
        <v>22.783</v>
      </c>
      <c r="N16" s="47">
        <f t="shared" si="4"/>
        <v>58.238</v>
      </c>
    </row>
    <row r="17" spans="1:14" ht="15.75">
      <c r="A17" s="42">
        <v>15</v>
      </c>
      <c r="B17" s="42">
        <v>100</v>
      </c>
      <c r="C17" s="42" t="s">
        <v>247</v>
      </c>
      <c r="D17" s="42" t="s">
        <v>146</v>
      </c>
      <c r="E17" s="44">
        <v>17.844</v>
      </c>
      <c r="F17" s="45"/>
      <c r="G17" s="44">
        <v>17.57</v>
      </c>
      <c r="H17" s="46"/>
      <c r="I17" s="46">
        <f t="shared" si="0"/>
        <v>17.57</v>
      </c>
      <c r="J17" s="46">
        <f t="shared" si="1"/>
        <v>17.57</v>
      </c>
      <c r="K17" s="46">
        <f t="shared" si="2"/>
        <v>0</v>
      </c>
      <c r="L17" s="46">
        <f t="shared" si="3"/>
        <v>35.414</v>
      </c>
      <c r="M17" s="52">
        <v>22.817</v>
      </c>
      <c r="N17" s="47">
        <f t="shared" si="4"/>
        <v>58.231</v>
      </c>
    </row>
    <row r="18" spans="1:14" ht="15.75">
      <c r="A18" s="20">
        <v>16</v>
      </c>
      <c r="B18" s="20">
        <v>95</v>
      </c>
      <c r="C18" s="20" t="s">
        <v>242</v>
      </c>
      <c r="D18" s="21" t="s">
        <v>141</v>
      </c>
      <c r="E18" s="33">
        <v>17.908</v>
      </c>
      <c r="F18" s="23"/>
      <c r="G18" s="33">
        <v>17.664</v>
      </c>
      <c r="H18" s="8"/>
      <c r="I18" s="8">
        <f aca="true" t="shared" si="5" ref="I18:I34">MIN(E18:G18)</f>
        <v>17.664</v>
      </c>
      <c r="J18" s="8">
        <f aca="true" t="shared" si="6" ref="J18:J34">IF(I18&lt;K$1,I18,0)</f>
        <v>17.664</v>
      </c>
      <c r="K18" s="8">
        <f aca="true" t="shared" si="7" ref="K18:K34">IF(J18=0,IF(I18&lt;L$1,I18,0),0)</f>
        <v>0</v>
      </c>
      <c r="L18" s="8">
        <f aca="true" t="shared" si="8" ref="L18:L34">SUM(E18+G18)</f>
        <v>35.572</v>
      </c>
      <c r="M18" s="53"/>
      <c r="N18" s="38">
        <f aca="true" t="shared" si="9" ref="N18:N34">SUM(L18+M18)</f>
        <v>35.572</v>
      </c>
    </row>
    <row r="19" spans="1:14" ht="15" customHeight="1">
      <c r="A19" s="20">
        <v>17</v>
      </c>
      <c r="B19" s="20">
        <v>102</v>
      </c>
      <c r="C19" s="20" t="s">
        <v>249</v>
      </c>
      <c r="D19" s="20" t="s">
        <v>148</v>
      </c>
      <c r="E19" s="33">
        <v>17.727</v>
      </c>
      <c r="F19" s="23"/>
      <c r="G19" s="33">
        <v>17.928</v>
      </c>
      <c r="H19" s="8"/>
      <c r="I19" s="8">
        <f t="shared" si="5"/>
        <v>17.727</v>
      </c>
      <c r="J19" s="8">
        <f t="shared" si="6"/>
        <v>17.727</v>
      </c>
      <c r="K19" s="8">
        <f t="shared" si="7"/>
        <v>0</v>
      </c>
      <c r="L19" s="8">
        <f t="shared" si="8"/>
        <v>35.655</v>
      </c>
      <c r="M19" s="53"/>
      <c r="N19" s="38">
        <f t="shared" si="9"/>
        <v>35.655</v>
      </c>
    </row>
    <row r="20" spans="1:14" ht="15" customHeight="1">
      <c r="A20" s="20">
        <v>18</v>
      </c>
      <c r="B20" s="20">
        <v>5</v>
      </c>
      <c r="C20" s="20" t="s">
        <v>156</v>
      </c>
      <c r="D20" s="21" t="s">
        <v>47</v>
      </c>
      <c r="E20" s="33">
        <v>17.803</v>
      </c>
      <c r="F20" s="32"/>
      <c r="G20" s="33">
        <v>17.86</v>
      </c>
      <c r="H20" s="7"/>
      <c r="I20" s="8">
        <f t="shared" si="5"/>
        <v>17.803</v>
      </c>
      <c r="J20" s="8">
        <f t="shared" si="6"/>
        <v>17.803</v>
      </c>
      <c r="K20" s="8">
        <f t="shared" si="7"/>
        <v>0</v>
      </c>
      <c r="L20" s="8">
        <f t="shared" si="8"/>
        <v>35.663</v>
      </c>
      <c r="M20" s="53"/>
      <c r="N20" s="38">
        <f t="shared" si="9"/>
        <v>35.663</v>
      </c>
    </row>
    <row r="21" spans="1:14" ht="15" customHeight="1">
      <c r="A21" s="20">
        <v>19</v>
      </c>
      <c r="B21" s="20">
        <v>51</v>
      </c>
      <c r="C21" s="20" t="s">
        <v>202</v>
      </c>
      <c r="D21" s="20" t="s">
        <v>94</v>
      </c>
      <c r="E21" s="33">
        <v>17.78</v>
      </c>
      <c r="F21" s="23"/>
      <c r="G21" s="33">
        <v>17.904</v>
      </c>
      <c r="H21" s="8"/>
      <c r="I21" s="8">
        <f t="shared" si="5"/>
        <v>17.78</v>
      </c>
      <c r="J21" s="8">
        <f t="shared" si="6"/>
        <v>17.78</v>
      </c>
      <c r="K21" s="8">
        <f t="shared" si="7"/>
        <v>0</v>
      </c>
      <c r="L21" s="8">
        <f t="shared" si="8"/>
        <v>35.684</v>
      </c>
      <c r="M21" s="53"/>
      <c r="N21" s="38">
        <f t="shared" si="9"/>
        <v>35.684</v>
      </c>
    </row>
    <row r="22" spans="1:14" ht="15" customHeight="1">
      <c r="A22" s="20">
        <v>20</v>
      </c>
      <c r="B22" s="20">
        <v>2</v>
      </c>
      <c r="C22" s="20" t="s">
        <v>153</v>
      </c>
      <c r="D22" s="21" t="s">
        <v>44</v>
      </c>
      <c r="E22" s="33">
        <v>17.866</v>
      </c>
      <c r="F22" s="32"/>
      <c r="G22" s="33">
        <v>17.835</v>
      </c>
      <c r="H22" s="7"/>
      <c r="I22" s="8">
        <f t="shared" si="5"/>
        <v>17.835</v>
      </c>
      <c r="J22" s="8">
        <f t="shared" si="6"/>
        <v>17.835</v>
      </c>
      <c r="K22" s="8">
        <f t="shared" si="7"/>
        <v>0</v>
      </c>
      <c r="L22" s="8">
        <f t="shared" si="8"/>
        <v>35.701</v>
      </c>
      <c r="M22" s="53"/>
      <c r="N22" s="38">
        <f t="shared" si="9"/>
        <v>35.701</v>
      </c>
    </row>
    <row r="23" spans="1:14" ht="15.75">
      <c r="A23" s="20">
        <v>21</v>
      </c>
      <c r="B23" s="20">
        <v>15</v>
      </c>
      <c r="C23" s="20" t="s">
        <v>166</v>
      </c>
      <c r="D23" s="21" t="s">
        <v>57</v>
      </c>
      <c r="E23" s="33">
        <v>17.853</v>
      </c>
      <c r="F23" s="32"/>
      <c r="G23" s="33">
        <v>17.863</v>
      </c>
      <c r="H23" s="7"/>
      <c r="I23" s="8">
        <f t="shared" si="5"/>
        <v>17.853</v>
      </c>
      <c r="J23" s="8">
        <f t="shared" si="6"/>
        <v>17.853</v>
      </c>
      <c r="K23" s="8">
        <f t="shared" si="7"/>
        <v>0</v>
      </c>
      <c r="L23" s="8">
        <f t="shared" si="8"/>
        <v>35.716</v>
      </c>
      <c r="M23" s="53"/>
      <c r="N23" s="38">
        <f t="shared" si="9"/>
        <v>35.716</v>
      </c>
    </row>
    <row r="24" spans="1:14" ht="15" customHeight="1">
      <c r="A24" s="20">
        <v>22</v>
      </c>
      <c r="B24" s="20">
        <v>44</v>
      </c>
      <c r="C24" s="20" t="s">
        <v>195</v>
      </c>
      <c r="D24" s="21" t="s">
        <v>87</v>
      </c>
      <c r="E24" s="33">
        <v>17.816</v>
      </c>
      <c r="F24" s="23"/>
      <c r="G24" s="33">
        <v>17.947</v>
      </c>
      <c r="H24" s="8"/>
      <c r="I24" s="8">
        <f t="shared" si="5"/>
        <v>17.816</v>
      </c>
      <c r="J24" s="8">
        <f t="shared" si="6"/>
        <v>17.816</v>
      </c>
      <c r="K24" s="8">
        <f t="shared" si="7"/>
        <v>0</v>
      </c>
      <c r="L24" s="8">
        <f t="shared" si="8"/>
        <v>35.763</v>
      </c>
      <c r="M24" s="53"/>
      <c r="N24" s="38">
        <f t="shared" si="9"/>
        <v>35.763</v>
      </c>
    </row>
    <row r="25" spans="1:14" ht="15.75">
      <c r="A25" s="20">
        <v>23</v>
      </c>
      <c r="B25" s="20">
        <v>84</v>
      </c>
      <c r="C25" s="20" t="s">
        <v>231</v>
      </c>
      <c r="D25" s="21" t="s">
        <v>130</v>
      </c>
      <c r="E25" s="33">
        <v>17.984</v>
      </c>
      <c r="F25" s="23"/>
      <c r="G25" s="33">
        <v>17.787</v>
      </c>
      <c r="H25" s="8"/>
      <c r="I25" s="8">
        <f t="shared" si="5"/>
        <v>17.787</v>
      </c>
      <c r="J25" s="8">
        <f t="shared" si="6"/>
        <v>17.787</v>
      </c>
      <c r="K25" s="8">
        <f t="shared" si="7"/>
        <v>0</v>
      </c>
      <c r="L25" s="8">
        <f t="shared" si="8"/>
        <v>35.771</v>
      </c>
      <c r="M25" s="53"/>
      <c r="N25" s="38">
        <f t="shared" si="9"/>
        <v>35.771</v>
      </c>
    </row>
    <row r="26" spans="1:14" ht="15" customHeight="1">
      <c r="A26" s="20">
        <v>24</v>
      </c>
      <c r="B26" s="20">
        <v>103</v>
      </c>
      <c r="C26" s="20" t="s">
        <v>250</v>
      </c>
      <c r="D26" s="22" t="s">
        <v>149</v>
      </c>
      <c r="E26" s="33">
        <v>18.066</v>
      </c>
      <c r="F26" s="23"/>
      <c r="G26" s="33">
        <v>17.731</v>
      </c>
      <c r="H26" s="8"/>
      <c r="I26" s="8">
        <f t="shared" si="5"/>
        <v>17.731</v>
      </c>
      <c r="J26" s="8">
        <f t="shared" si="6"/>
        <v>17.731</v>
      </c>
      <c r="K26" s="8">
        <f t="shared" si="7"/>
        <v>0</v>
      </c>
      <c r="L26" s="8">
        <f t="shared" si="8"/>
        <v>35.797</v>
      </c>
      <c r="M26" s="53"/>
      <c r="N26" s="38">
        <f t="shared" si="9"/>
        <v>35.797</v>
      </c>
    </row>
    <row r="27" spans="1:14" ht="15" customHeight="1">
      <c r="A27" s="20">
        <v>25</v>
      </c>
      <c r="B27" s="20">
        <v>42</v>
      </c>
      <c r="C27" s="20" t="s">
        <v>193</v>
      </c>
      <c r="D27" s="21" t="s">
        <v>85</v>
      </c>
      <c r="E27" s="33">
        <v>17.963</v>
      </c>
      <c r="F27" s="23"/>
      <c r="G27" s="33">
        <v>17.878</v>
      </c>
      <c r="H27" s="8"/>
      <c r="I27" s="8">
        <f t="shared" si="5"/>
        <v>17.878</v>
      </c>
      <c r="J27" s="8">
        <f t="shared" si="6"/>
        <v>17.878</v>
      </c>
      <c r="K27" s="8">
        <f t="shared" si="7"/>
        <v>0</v>
      </c>
      <c r="L27" s="8">
        <f t="shared" si="8"/>
        <v>35.841</v>
      </c>
      <c r="M27" s="53"/>
      <c r="N27" s="38">
        <f t="shared" si="9"/>
        <v>35.841</v>
      </c>
    </row>
    <row r="28" spans="1:14" ht="15.75">
      <c r="A28" s="20">
        <v>26</v>
      </c>
      <c r="B28" s="20">
        <v>73</v>
      </c>
      <c r="C28" s="20" t="s">
        <v>222</v>
      </c>
      <c r="D28" s="21" t="s">
        <v>118</v>
      </c>
      <c r="E28" s="33">
        <v>18.01</v>
      </c>
      <c r="F28" s="23"/>
      <c r="G28" s="33">
        <v>17.843</v>
      </c>
      <c r="H28" s="8"/>
      <c r="I28" s="8">
        <f t="shared" si="5"/>
        <v>17.843</v>
      </c>
      <c r="J28" s="8">
        <f t="shared" si="6"/>
        <v>17.843</v>
      </c>
      <c r="K28" s="8">
        <f t="shared" si="7"/>
        <v>0</v>
      </c>
      <c r="L28" s="8">
        <f t="shared" si="8"/>
        <v>35.853</v>
      </c>
      <c r="M28" s="53"/>
      <c r="N28" s="38">
        <f t="shared" si="9"/>
        <v>35.853</v>
      </c>
    </row>
    <row r="29" spans="1:14" ht="15.75">
      <c r="A29" s="20">
        <v>27</v>
      </c>
      <c r="B29" s="20">
        <v>43</v>
      </c>
      <c r="C29" s="20" t="s">
        <v>194</v>
      </c>
      <c r="D29" s="21" t="s">
        <v>86</v>
      </c>
      <c r="E29" s="33">
        <v>17.829</v>
      </c>
      <c r="F29" s="23"/>
      <c r="G29" s="33">
        <v>18.036</v>
      </c>
      <c r="H29" s="8"/>
      <c r="I29" s="8">
        <f t="shared" si="5"/>
        <v>17.829</v>
      </c>
      <c r="J29" s="8">
        <f t="shared" si="6"/>
        <v>17.829</v>
      </c>
      <c r="K29" s="8">
        <f t="shared" si="7"/>
        <v>0</v>
      </c>
      <c r="L29" s="8">
        <f t="shared" si="8"/>
        <v>35.865</v>
      </c>
      <c r="M29" s="53"/>
      <c r="N29" s="38">
        <f t="shared" si="9"/>
        <v>35.865</v>
      </c>
    </row>
    <row r="30" spans="1:14" ht="15.75">
      <c r="A30" s="20">
        <v>28</v>
      </c>
      <c r="B30" s="20">
        <v>27</v>
      </c>
      <c r="C30" s="20" t="s">
        <v>178</v>
      </c>
      <c r="D30" s="22" t="s">
        <v>69</v>
      </c>
      <c r="E30" s="33">
        <v>17.923</v>
      </c>
      <c r="F30" s="23"/>
      <c r="G30" s="33">
        <v>17.955</v>
      </c>
      <c r="H30" s="8"/>
      <c r="I30" s="8">
        <f t="shared" si="5"/>
        <v>17.923</v>
      </c>
      <c r="J30" s="8">
        <f t="shared" si="6"/>
        <v>17.923</v>
      </c>
      <c r="K30" s="8">
        <f t="shared" si="7"/>
        <v>0</v>
      </c>
      <c r="L30" s="8">
        <f t="shared" si="8"/>
        <v>35.878</v>
      </c>
      <c r="M30" s="53"/>
      <c r="N30" s="38">
        <f t="shared" si="9"/>
        <v>35.878</v>
      </c>
    </row>
    <row r="31" spans="1:14" ht="15.75">
      <c r="A31" s="20">
        <v>29</v>
      </c>
      <c r="B31" s="20">
        <v>48</v>
      </c>
      <c r="C31" s="20" t="s">
        <v>199</v>
      </c>
      <c r="D31" s="20" t="s">
        <v>91</v>
      </c>
      <c r="E31" s="33">
        <v>17.867</v>
      </c>
      <c r="F31" s="23"/>
      <c r="G31" s="33">
        <v>18.067</v>
      </c>
      <c r="H31" s="8"/>
      <c r="I31" s="8">
        <f t="shared" si="5"/>
        <v>17.867</v>
      </c>
      <c r="J31" s="8">
        <f t="shared" si="6"/>
        <v>17.867</v>
      </c>
      <c r="K31" s="8">
        <f t="shared" si="7"/>
        <v>0</v>
      </c>
      <c r="L31" s="8">
        <f t="shared" si="8"/>
        <v>35.934</v>
      </c>
      <c r="M31" s="53"/>
      <c r="N31" s="38">
        <f t="shared" si="9"/>
        <v>35.934</v>
      </c>
    </row>
    <row r="32" spans="1:14" ht="15.75">
      <c r="A32" s="20">
        <v>30</v>
      </c>
      <c r="B32" s="20">
        <v>35</v>
      </c>
      <c r="C32" s="20" t="s">
        <v>186</v>
      </c>
      <c r="D32" s="20" t="s">
        <v>77</v>
      </c>
      <c r="E32" s="33">
        <v>18.187</v>
      </c>
      <c r="F32" s="23"/>
      <c r="G32" s="33">
        <v>17.808</v>
      </c>
      <c r="H32" s="8"/>
      <c r="I32" s="8">
        <f t="shared" si="5"/>
        <v>17.808</v>
      </c>
      <c r="J32" s="8">
        <f t="shared" si="6"/>
        <v>17.808</v>
      </c>
      <c r="K32" s="8">
        <f t="shared" si="7"/>
        <v>0</v>
      </c>
      <c r="L32" s="8">
        <f t="shared" si="8"/>
        <v>35.995000000000005</v>
      </c>
      <c r="M32" s="53"/>
      <c r="N32" s="38">
        <f t="shared" si="9"/>
        <v>35.995000000000005</v>
      </c>
    </row>
    <row r="33" spans="1:14" ht="15.75">
      <c r="A33" s="20">
        <v>31</v>
      </c>
      <c r="B33" s="20">
        <v>97</v>
      </c>
      <c r="C33" s="20" t="s">
        <v>244</v>
      </c>
      <c r="D33" s="20" t="s">
        <v>143</v>
      </c>
      <c r="E33" s="33">
        <v>17.893</v>
      </c>
      <c r="F33" s="23"/>
      <c r="G33" s="33">
        <v>18.104</v>
      </c>
      <c r="H33" s="8"/>
      <c r="I33" s="8">
        <f t="shared" si="5"/>
        <v>17.893</v>
      </c>
      <c r="J33" s="8">
        <f t="shared" si="6"/>
        <v>17.893</v>
      </c>
      <c r="K33" s="8">
        <f t="shared" si="7"/>
        <v>0</v>
      </c>
      <c r="L33" s="8">
        <f t="shared" si="8"/>
        <v>35.997</v>
      </c>
      <c r="M33" s="53"/>
      <c r="N33" s="38">
        <f t="shared" si="9"/>
        <v>35.997</v>
      </c>
    </row>
    <row r="34" spans="1:14" ht="15.75">
      <c r="A34" s="20">
        <v>32</v>
      </c>
      <c r="B34" s="20">
        <v>89</v>
      </c>
      <c r="C34" s="20" t="s">
        <v>236</v>
      </c>
      <c r="D34" s="21" t="s">
        <v>135</v>
      </c>
      <c r="E34" s="33">
        <v>18.031</v>
      </c>
      <c r="F34" s="23"/>
      <c r="G34" s="33">
        <v>17.984</v>
      </c>
      <c r="H34" s="8"/>
      <c r="I34" s="8">
        <f t="shared" si="5"/>
        <v>17.984</v>
      </c>
      <c r="J34" s="8">
        <f t="shared" si="6"/>
        <v>17.984</v>
      </c>
      <c r="K34" s="8">
        <f t="shared" si="7"/>
        <v>0</v>
      </c>
      <c r="L34" s="8">
        <f t="shared" si="8"/>
        <v>36.015</v>
      </c>
      <c r="M34" s="53"/>
      <c r="N34" s="38">
        <f t="shared" si="9"/>
        <v>36.015</v>
      </c>
    </row>
    <row r="35" spans="1:14" ht="15.75">
      <c r="A35" s="20">
        <v>33</v>
      </c>
      <c r="B35" s="20">
        <v>68</v>
      </c>
      <c r="C35" s="20" t="s">
        <v>218</v>
      </c>
      <c r="D35" s="20" t="s">
        <v>112</v>
      </c>
      <c r="E35" s="33">
        <v>17.794</v>
      </c>
      <c r="F35" s="23"/>
      <c r="G35" s="33">
        <v>18.227</v>
      </c>
      <c r="H35" s="8"/>
      <c r="I35" s="8">
        <f aca="true" t="shared" si="10" ref="I35:I66">MIN(E35:G35)</f>
        <v>17.794</v>
      </c>
      <c r="J35" s="8">
        <f aca="true" t="shared" si="11" ref="J35:J66">IF(I35&lt;K$1,I35,0)</f>
        <v>17.794</v>
      </c>
      <c r="K35" s="8">
        <f aca="true" t="shared" si="12" ref="K35:K66">IF(J35=0,IF(I35&lt;L$1,I35,0),0)</f>
        <v>0</v>
      </c>
      <c r="L35" s="8">
        <f aca="true" t="shared" si="13" ref="L35:L66">SUM(E35+G35)</f>
        <v>36.021</v>
      </c>
      <c r="M35" s="53"/>
      <c r="N35" s="38">
        <f aca="true" t="shared" si="14" ref="N35:N66">SUM(L35+M35)</f>
        <v>36.021</v>
      </c>
    </row>
    <row r="36" spans="1:14" ht="15.75">
      <c r="A36" s="20">
        <v>34</v>
      </c>
      <c r="B36" s="20">
        <v>41</v>
      </c>
      <c r="C36" s="20" t="s">
        <v>192</v>
      </c>
      <c r="D36" s="21" t="s">
        <v>84</v>
      </c>
      <c r="E36" s="33">
        <v>17.993</v>
      </c>
      <c r="F36" s="23"/>
      <c r="G36" s="33">
        <v>18.058</v>
      </c>
      <c r="H36" s="8"/>
      <c r="I36" s="8">
        <f t="shared" si="10"/>
        <v>17.993</v>
      </c>
      <c r="J36" s="8">
        <f t="shared" si="11"/>
        <v>17.993</v>
      </c>
      <c r="K36" s="8">
        <f t="shared" si="12"/>
        <v>0</v>
      </c>
      <c r="L36" s="8">
        <f t="shared" si="13"/>
        <v>36.051</v>
      </c>
      <c r="M36" s="53"/>
      <c r="N36" s="38">
        <f t="shared" si="14"/>
        <v>36.051</v>
      </c>
    </row>
    <row r="37" spans="1:14" ht="15.75">
      <c r="A37" s="20">
        <v>35</v>
      </c>
      <c r="B37" s="20">
        <v>49</v>
      </c>
      <c r="C37" s="20" t="s">
        <v>200</v>
      </c>
      <c r="D37" s="21" t="s">
        <v>92</v>
      </c>
      <c r="E37" s="33">
        <v>18.09</v>
      </c>
      <c r="F37" s="23"/>
      <c r="G37" s="33">
        <v>17.987</v>
      </c>
      <c r="H37" s="8"/>
      <c r="I37" s="8">
        <f t="shared" si="10"/>
        <v>17.987</v>
      </c>
      <c r="J37" s="8">
        <f t="shared" si="11"/>
        <v>17.987</v>
      </c>
      <c r="K37" s="8">
        <f t="shared" si="12"/>
        <v>0</v>
      </c>
      <c r="L37" s="8">
        <f t="shared" si="13"/>
        <v>36.077</v>
      </c>
      <c r="M37" s="53"/>
      <c r="N37" s="38">
        <f t="shared" si="14"/>
        <v>36.077</v>
      </c>
    </row>
    <row r="38" spans="1:14" ht="15.75">
      <c r="A38" s="20">
        <v>36</v>
      </c>
      <c r="B38" s="20">
        <v>12</v>
      </c>
      <c r="C38" s="20" t="s">
        <v>163</v>
      </c>
      <c r="D38" s="21" t="s">
        <v>54</v>
      </c>
      <c r="E38" s="33">
        <v>18.046</v>
      </c>
      <c r="F38" s="32"/>
      <c r="G38" s="33">
        <v>18.045</v>
      </c>
      <c r="H38" s="7"/>
      <c r="I38" s="8">
        <f t="shared" si="10"/>
        <v>18.045</v>
      </c>
      <c r="J38" s="8">
        <f t="shared" si="11"/>
        <v>0</v>
      </c>
      <c r="K38" s="8">
        <f t="shared" si="12"/>
        <v>0</v>
      </c>
      <c r="L38" s="8">
        <f t="shared" si="13"/>
        <v>36.091</v>
      </c>
      <c r="M38" s="53"/>
      <c r="N38" s="38">
        <f t="shared" si="14"/>
        <v>36.091</v>
      </c>
    </row>
    <row r="39" spans="1:14" ht="15.75">
      <c r="A39" s="20">
        <v>37</v>
      </c>
      <c r="B39" s="20">
        <v>24</v>
      </c>
      <c r="C39" s="24" t="s">
        <v>175</v>
      </c>
      <c r="D39" s="24" t="s">
        <v>66</v>
      </c>
      <c r="E39" s="33">
        <v>17.912</v>
      </c>
      <c r="F39" s="32"/>
      <c r="G39" s="33">
        <v>18.221</v>
      </c>
      <c r="H39" s="7"/>
      <c r="I39" s="8">
        <f t="shared" si="10"/>
        <v>17.912</v>
      </c>
      <c r="J39" s="8">
        <f t="shared" si="11"/>
        <v>17.912</v>
      </c>
      <c r="K39" s="8">
        <f t="shared" si="12"/>
        <v>0</v>
      </c>
      <c r="L39" s="8">
        <f t="shared" si="13"/>
        <v>36.132999999999996</v>
      </c>
      <c r="M39" s="53"/>
      <c r="N39" s="38">
        <f t="shared" si="14"/>
        <v>36.132999999999996</v>
      </c>
    </row>
    <row r="40" spans="1:14" ht="15.75">
      <c r="A40" s="20">
        <v>38</v>
      </c>
      <c r="B40" s="20">
        <v>54</v>
      </c>
      <c r="C40" s="20" t="s">
        <v>205</v>
      </c>
      <c r="D40" s="21" t="s">
        <v>97</v>
      </c>
      <c r="E40" s="33">
        <v>18.077</v>
      </c>
      <c r="F40" s="23"/>
      <c r="G40" s="33">
        <v>18.134</v>
      </c>
      <c r="H40" s="8"/>
      <c r="I40" s="8">
        <f t="shared" si="10"/>
        <v>18.077</v>
      </c>
      <c r="J40" s="8">
        <f t="shared" si="11"/>
        <v>0</v>
      </c>
      <c r="K40" s="8">
        <f t="shared" si="12"/>
        <v>0</v>
      </c>
      <c r="L40" s="8">
        <f t="shared" si="13"/>
        <v>36.211</v>
      </c>
      <c r="M40" s="53"/>
      <c r="N40" s="38">
        <f t="shared" si="14"/>
        <v>36.211</v>
      </c>
    </row>
    <row r="41" spans="1:14" ht="15.75">
      <c r="A41" s="20">
        <v>39</v>
      </c>
      <c r="B41" s="20">
        <v>66</v>
      </c>
      <c r="C41" s="20" t="s">
        <v>216</v>
      </c>
      <c r="D41" s="20" t="s">
        <v>110</v>
      </c>
      <c r="E41" s="33">
        <v>17.972</v>
      </c>
      <c r="F41" s="23"/>
      <c r="G41" s="33">
        <v>18.255</v>
      </c>
      <c r="H41" s="8"/>
      <c r="I41" s="8">
        <f t="shared" si="10"/>
        <v>17.972</v>
      </c>
      <c r="J41" s="8">
        <f t="shared" si="11"/>
        <v>17.972</v>
      </c>
      <c r="K41" s="8">
        <f t="shared" si="12"/>
        <v>0</v>
      </c>
      <c r="L41" s="8">
        <f t="shared" si="13"/>
        <v>36.227000000000004</v>
      </c>
      <c r="M41" s="53"/>
      <c r="N41" s="38">
        <f t="shared" si="14"/>
        <v>36.227000000000004</v>
      </c>
    </row>
    <row r="42" spans="1:14" ht="15.75">
      <c r="A42" s="20">
        <v>40</v>
      </c>
      <c r="B42" s="20">
        <v>79</v>
      </c>
      <c r="C42" s="20" t="s">
        <v>252</v>
      </c>
      <c r="D42" s="20" t="s">
        <v>125</v>
      </c>
      <c r="E42" s="33">
        <v>18.027</v>
      </c>
      <c r="F42" s="23"/>
      <c r="G42" s="33">
        <v>18.212</v>
      </c>
      <c r="H42" s="8"/>
      <c r="I42" s="8">
        <f t="shared" si="10"/>
        <v>18.027</v>
      </c>
      <c r="J42" s="8">
        <f t="shared" si="11"/>
        <v>0</v>
      </c>
      <c r="K42" s="8">
        <f t="shared" si="12"/>
        <v>0</v>
      </c>
      <c r="L42" s="8">
        <f t="shared" si="13"/>
        <v>36.239000000000004</v>
      </c>
      <c r="M42" s="53"/>
      <c r="N42" s="38">
        <f t="shared" si="14"/>
        <v>36.239000000000004</v>
      </c>
    </row>
    <row r="43" spans="1:14" ht="15.75">
      <c r="A43" s="20">
        <v>41</v>
      </c>
      <c r="B43" s="20">
        <v>56</v>
      </c>
      <c r="C43" s="25" t="s">
        <v>207</v>
      </c>
      <c r="D43" s="25" t="s">
        <v>99</v>
      </c>
      <c r="E43" s="33">
        <v>17.949</v>
      </c>
      <c r="F43" s="23"/>
      <c r="G43" s="33">
        <v>18.291</v>
      </c>
      <c r="H43" s="8"/>
      <c r="I43" s="8">
        <f t="shared" si="10"/>
        <v>17.949</v>
      </c>
      <c r="J43" s="8">
        <f t="shared" si="11"/>
        <v>17.949</v>
      </c>
      <c r="K43" s="8">
        <f t="shared" si="12"/>
        <v>0</v>
      </c>
      <c r="L43" s="8">
        <f t="shared" si="13"/>
        <v>36.24</v>
      </c>
      <c r="M43" s="53"/>
      <c r="N43" s="38">
        <f t="shared" si="14"/>
        <v>36.24</v>
      </c>
    </row>
    <row r="44" spans="1:14" ht="15.75">
      <c r="A44" s="20">
        <v>42</v>
      </c>
      <c r="B44" s="20">
        <v>101</v>
      </c>
      <c r="C44" s="20" t="s">
        <v>248</v>
      </c>
      <c r="D44" s="21" t="s">
        <v>147</v>
      </c>
      <c r="E44" s="33">
        <v>17.833</v>
      </c>
      <c r="F44" s="23"/>
      <c r="G44" s="33">
        <v>18.429</v>
      </c>
      <c r="H44" s="8"/>
      <c r="I44" s="8">
        <f t="shared" si="10"/>
        <v>17.833</v>
      </c>
      <c r="J44" s="8">
        <f t="shared" si="11"/>
        <v>17.833</v>
      </c>
      <c r="K44" s="8">
        <f t="shared" si="12"/>
        <v>0</v>
      </c>
      <c r="L44" s="8">
        <f t="shared" si="13"/>
        <v>36.262</v>
      </c>
      <c r="M44" s="53"/>
      <c r="N44" s="38">
        <f t="shared" si="14"/>
        <v>36.262</v>
      </c>
    </row>
    <row r="45" spans="1:14" ht="15" customHeight="1">
      <c r="A45" s="20">
        <v>43</v>
      </c>
      <c r="B45" s="20">
        <v>55</v>
      </c>
      <c r="C45" s="20" t="s">
        <v>206</v>
      </c>
      <c r="D45" s="20" t="s">
        <v>98</v>
      </c>
      <c r="E45" s="33">
        <v>18.447</v>
      </c>
      <c r="F45" s="23"/>
      <c r="G45" s="33">
        <v>17.945</v>
      </c>
      <c r="H45" s="8"/>
      <c r="I45" s="8">
        <f t="shared" si="10"/>
        <v>17.945</v>
      </c>
      <c r="J45" s="8">
        <f t="shared" si="11"/>
        <v>17.945</v>
      </c>
      <c r="K45" s="8">
        <f t="shared" si="12"/>
        <v>0</v>
      </c>
      <c r="L45" s="8">
        <f t="shared" si="13"/>
        <v>36.391999999999996</v>
      </c>
      <c r="M45" s="53"/>
      <c r="N45" s="38">
        <f t="shared" si="14"/>
        <v>36.391999999999996</v>
      </c>
    </row>
    <row r="46" spans="1:14" ht="15" customHeight="1">
      <c r="A46" s="20">
        <v>44</v>
      </c>
      <c r="B46" s="20">
        <v>19</v>
      </c>
      <c r="C46" s="20" t="s">
        <v>170</v>
      </c>
      <c r="D46" s="21" t="s">
        <v>61</v>
      </c>
      <c r="E46" s="33">
        <v>18.427</v>
      </c>
      <c r="F46" s="23"/>
      <c r="G46" s="33">
        <v>18.016</v>
      </c>
      <c r="H46" s="8"/>
      <c r="I46" s="8">
        <f t="shared" si="10"/>
        <v>18.016</v>
      </c>
      <c r="J46" s="8">
        <f t="shared" si="11"/>
        <v>0</v>
      </c>
      <c r="K46" s="8">
        <f t="shared" si="12"/>
        <v>0</v>
      </c>
      <c r="L46" s="8">
        <f t="shared" si="13"/>
        <v>36.443</v>
      </c>
      <c r="M46" s="53"/>
      <c r="N46" s="38">
        <f t="shared" si="14"/>
        <v>36.443</v>
      </c>
    </row>
    <row r="47" spans="1:14" ht="15" customHeight="1">
      <c r="A47" s="20">
        <v>45</v>
      </c>
      <c r="B47" s="20">
        <v>63</v>
      </c>
      <c r="C47" s="20" t="s">
        <v>214</v>
      </c>
      <c r="D47" s="21" t="s">
        <v>106</v>
      </c>
      <c r="E47" s="33">
        <v>18.058</v>
      </c>
      <c r="F47" s="23"/>
      <c r="G47" s="33">
        <v>18.408</v>
      </c>
      <c r="H47" s="8"/>
      <c r="I47" s="8">
        <f t="shared" si="10"/>
        <v>18.058</v>
      </c>
      <c r="J47" s="8">
        <f t="shared" si="11"/>
        <v>0</v>
      </c>
      <c r="K47" s="8">
        <f t="shared" si="12"/>
        <v>0</v>
      </c>
      <c r="L47" s="8">
        <f t="shared" si="13"/>
        <v>36.466</v>
      </c>
      <c r="M47" s="53"/>
      <c r="N47" s="38">
        <f t="shared" si="14"/>
        <v>36.466</v>
      </c>
    </row>
    <row r="48" spans="1:14" ht="15" customHeight="1">
      <c r="A48" s="20">
        <v>46</v>
      </c>
      <c r="B48" s="20">
        <v>71</v>
      </c>
      <c r="C48" s="20" t="s">
        <v>221</v>
      </c>
      <c r="D48" s="22" t="s">
        <v>115</v>
      </c>
      <c r="E48" s="33">
        <v>18.232</v>
      </c>
      <c r="F48" s="23"/>
      <c r="G48" s="33">
        <v>18.318</v>
      </c>
      <c r="H48" s="8"/>
      <c r="I48" s="8">
        <f t="shared" si="10"/>
        <v>18.232</v>
      </c>
      <c r="J48" s="8">
        <f t="shared" si="11"/>
        <v>0</v>
      </c>
      <c r="K48" s="8">
        <f t="shared" si="12"/>
        <v>0</v>
      </c>
      <c r="L48" s="8">
        <f t="shared" si="13"/>
        <v>36.55</v>
      </c>
      <c r="M48" s="53"/>
      <c r="N48" s="38">
        <f t="shared" si="14"/>
        <v>36.55</v>
      </c>
    </row>
    <row r="49" spans="1:14" ht="15" customHeight="1">
      <c r="A49" s="20">
        <v>47</v>
      </c>
      <c r="B49" s="20">
        <v>93</v>
      </c>
      <c r="C49" s="20" t="s">
        <v>240</v>
      </c>
      <c r="D49" s="20" t="s">
        <v>139</v>
      </c>
      <c r="E49" s="33">
        <v>18.224</v>
      </c>
      <c r="F49" s="23"/>
      <c r="G49" s="33">
        <v>18.339</v>
      </c>
      <c r="H49" s="8"/>
      <c r="I49" s="8">
        <f t="shared" si="10"/>
        <v>18.224</v>
      </c>
      <c r="J49" s="8">
        <f t="shared" si="11"/>
        <v>0</v>
      </c>
      <c r="K49" s="8">
        <f t="shared" si="12"/>
        <v>0</v>
      </c>
      <c r="L49" s="8">
        <f t="shared" si="13"/>
        <v>36.563</v>
      </c>
      <c r="M49" s="53"/>
      <c r="N49" s="38">
        <f t="shared" si="14"/>
        <v>36.563</v>
      </c>
    </row>
    <row r="50" spans="1:14" ht="15" customHeight="1">
      <c r="A50" s="20">
        <v>48</v>
      </c>
      <c r="B50" s="20">
        <v>13</v>
      </c>
      <c r="C50" s="20" t="s">
        <v>164</v>
      </c>
      <c r="D50" s="20" t="s">
        <v>55</v>
      </c>
      <c r="E50" s="33">
        <v>18.365</v>
      </c>
      <c r="F50" s="32"/>
      <c r="G50" s="33">
        <v>18.3</v>
      </c>
      <c r="H50" s="7"/>
      <c r="I50" s="8">
        <f t="shared" si="10"/>
        <v>18.3</v>
      </c>
      <c r="J50" s="8">
        <f t="shared" si="11"/>
        <v>0</v>
      </c>
      <c r="K50" s="8">
        <f t="shared" si="12"/>
        <v>0</v>
      </c>
      <c r="L50" s="8">
        <f t="shared" si="13"/>
        <v>36.665</v>
      </c>
      <c r="M50" s="53"/>
      <c r="N50" s="38">
        <f t="shared" si="14"/>
        <v>36.665</v>
      </c>
    </row>
    <row r="51" spans="1:14" ht="15" customHeight="1">
      <c r="A51" s="20">
        <v>49</v>
      </c>
      <c r="B51" s="20">
        <v>105</v>
      </c>
      <c r="C51" s="20" t="s">
        <v>83</v>
      </c>
      <c r="D51" s="21" t="s">
        <v>151</v>
      </c>
      <c r="E51" s="33">
        <v>18.731</v>
      </c>
      <c r="F51" s="23"/>
      <c r="G51" s="33">
        <v>18.019</v>
      </c>
      <c r="H51" s="8"/>
      <c r="I51" s="8">
        <f t="shared" si="10"/>
        <v>18.019</v>
      </c>
      <c r="J51" s="8">
        <f t="shared" si="11"/>
        <v>0</v>
      </c>
      <c r="K51" s="8">
        <f t="shared" si="12"/>
        <v>0</v>
      </c>
      <c r="L51" s="8">
        <f t="shared" si="13"/>
        <v>36.75</v>
      </c>
      <c r="M51" s="53"/>
      <c r="N51" s="38">
        <f t="shared" si="14"/>
        <v>36.75</v>
      </c>
    </row>
    <row r="52" spans="1:14" ht="15" customHeight="1">
      <c r="A52" s="20">
        <v>50</v>
      </c>
      <c r="B52" s="20">
        <v>11</v>
      </c>
      <c r="C52" s="20" t="s">
        <v>162</v>
      </c>
      <c r="D52" s="21" t="s">
        <v>53</v>
      </c>
      <c r="E52" s="33">
        <v>18.303</v>
      </c>
      <c r="F52" s="23"/>
      <c r="G52" s="33">
        <v>18.53</v>
      </c>
      <c r="H52" s="8"/>
      <c r="I52" s="8">
        <f t="shared" si="10"/>
        <v>18.303</v>
      </c>
      <c r="J52" s="8">
        <f t="shared" si="11"/>
        <v>0</v>
      </c>
      <c r="K52" s="8">
        <f t="shared" si="12"/>
        <v>0</v>
      </c>
      <c r="L52" s="8">
        <f t="shared" si="13"/>
        <v>36.833</v>
      </c>
      <c r="M52" s="53"/>
      <c r="N52" s="38">
        <f t="shared" si="14"/>
        <v>36.833</v>
      </c>
    </row>
    <row r="53" spans="1:14" ht="15.75">
      <c r="A53" s="20">
        <v>51</v>
      </c>
      <c r="B53" s="20">
        <v>70</v>
      </c>
      <c r="C53" s="20" t="s">
        <v>220</v>
      </c>
      <c r="D53" s="21" t="s">
        <v>114</v>
      </c>
      <c r="E53" s="33">
        <v>18.858</v>
      </c>
      <c r="F53" s="23"/>
      <c r="G53" s="33">
        <v>18.055</v>
      </c>
      <c r="H53" s="8"/>
      <c r="I53" s="8">
        <f t="shared" si="10"/>
        <v>18.055</v>
      </c>
      <c r="J53" s="8">
        <f t="shared" si="11"/>
        <v>0</v>
      </c>
      <c r="K53" s="8">
        <f t="shared" si="12"/>
        <v>0</v>
      </c>
      <c r="L53" s="8">
        <f t="shared" si="13"/>
        <v>36.913</v>
      </c>
      <c r="M53" s="53"/>
      <c r="N53" s="38">
        <f t="shared" si="14"/>
        <v>36.913</v>
      </c>
    </row>
    <row r="54" spans="1:14" ht="15.75">
      <c r="A54" s="20">
        <v>52</v>
      </c>
      <c r="B54" s="20">
        <v>18</v>
      </c>
      <c r="C54" s="20" t="s">
        <v>169</v>
      </c>
      <c r="D54" s="21" t="s">
        <v>60</v>
      </c>
      <c r="E54" s="33">
        <v>18.416</v>
      </c>
      <c r="F54" s="32"/>
      <c r="G54" s="33">
        <v>18.53</v>
      </c>
      <c r="H54" s="7"/>
      <c r="I54" s="8">
        <f t="shared" si="10"/>
        <v>18.416</v>
      </c>
      <c r="J54" s="8">
        <f t="shared" si="11"/>
        <v>0</v>
      </c>
      <c r="K54" s="8">
        <f t="shared" si="12"/>
        <v>0</v>
      </c>
      <c r="L54" s="8">
        <f t="shared" si="13"/>
        <v>36.946</v>
      </c>
      <c r="M54" s="53"/>
      <c r="N54" s="38">
        <f t="shared" si="14"/>
        <v>36.946</v>
      </c>
    </row>
    <row r="55" spans="1:14" ht="15.75">
      <c r="A55" s="20">
        <v>53</v>
      </c>
      <c r="B55" s="20">
        <v>9</v>
      </c>
      <c r="C55" s="20" t="s">
        <v>160</v>
      </c>
      <c r="D55" s="21" t="s">
        <v>51</v>
      </c>
      <c r="E55" s="33">
        <v>18.631</v>
      </c>
      <c r="F55" s="23"/>
      <c r="G55" s="33">
        <v>18.342</v>
      </c>
      <c r="H55" s="8"/>
      <c r="I55" s="8">
        <f t="shared" si="10"/>
        <v>18.342</v>
      </c>
      <c r="J55" s="8">
        <f t="shared" si="11"/>
        <v>0</v>
      </c>
      <c r="K55" s="8">
        <f t="shared" si="12"/>
        <v>0</v>
      </c>
      <c r="L55" s="8">
        <f t="shared" si="13"/>
        <v>36.973</v>
      </c>
      <c r="M55" s="53"/>
      <c r="N55" s="38">
        <f t="shared" si="14"/>
        <v>36.973</v>
      </c>
    </row>
    <row r="56" spans="1:14" ht="15.75">
      <c r="A56" s="20">
        <v>54</v>
      </c>
      <c r="B56" s="20">
        <v>34</v>
      </c>
      <c r="C56" s="20" t="s">
        <v>185</v>
      </c>
      <c r="D56" s="21" t="s">
        <v>76</v>
      </c>
      <c r="E56" s="33">
        <v>18.56</v>
      </c>
      <c r="F56" s="23"/>
      <c r="G56" s="33">
        <v>18.422</v>
      </c>
      <c r="H56" s="8"/>
      <c r="I56" s="8">
        <f t="shared" si="10"/>
        <v>18.422</v>
      </c>
      <c r="J56" s="8">
        <f t="shared" si="11"/>
        <v>0</v>
      </c>
      <c r="K56" s="8">
        <f t="shared" si="12"/>
        <v>0</v>
      </c>
      <c r="L56" s="8">
        <f t="shared" si="13"/>
        <v>36.982</v>
      </c>
      <c r="M56" s="53"/>
      <c r="N56" s="38">
        <f t="shared" si="14"/>
        <v>36.982</v>
      </c>
    </row>
    <row r="57" spans="1:14" ht="15.75">
      <c r="A57" s="20">
        <v>55</v>
      </c>
      <c r="B57" s="20">
        <v>3</v>
      </c>
      <c r="C57" s="20" t="s">
        <v>154</v>
      </c>
      <c r="D57" s="22" t="s">
        <v>45</v>
      </c>
      <c r="E57" s="33">
        <v>18.577</v>
      </c>
      <c r="F57" s="32"/>
      <c r="G57" s="33">
        <v>18.441</v>
      </c>
      <c r="H57" s="7"/>
      <c r="I57" s="8">
        <f t="shared" si="10"/>
        <v>18.441</v>
      </c>
      <c r="J57" s="8">
        <f t="shared" si="11"/>
        <v>0</v>
      </c>
      <c r="K57" s="8">
        <f t="shared" si="12"/>
        <v>0</v>
      </c>
      <c r="L57" s="8">
        <f t="shared" si="13"/>
        <v>37.018</v>
      </c>
      <c r="M57" s="53"/>
      <c r="N57" s="38">
        <f t="shared" si="14"/>
        <v>37.018</v>
      </c>
    </row>
    <row r="58" spans="1:14" ht="15.75">
      <c r="A58" s="20">
        <v>56</v>
      </c>
      <c r="B58" s="20">
        <v>1</v>
      </c>
      <c r="C58" s="20" t="s">
        <v>152</v>
      </c>
      <c r="D58" s="21" t="s">
        <v>43</v>
      </c>
      <c r="E58" s="33">
        <v>18.598</v>
      </c>
      <c r="F58" s="32"/>
      <c r="G58" s="33">
        <v>18.534</v>
      </c>
      <c r="H58" s="7"/>
      <c r="I58" s="8">
        <f t="shared" si="10"/>
        <v>18.534</v>
      </c>
      <c r="J58" s="8">
        <f t="shared" si="11"/>
        <v>0</v>
      </c>
      <c r="K58" s="8">
        <f t="shared" si="12"/>
        <v>0</v>
      </c>
      <c r="L58" s="8">
        <f t="shared" si="13"/>
        <v>37.132</v>
      </c>
      <c r="M58" s="53"/>
      <c r="N58" s="38">
        <f t="shared" si="14"/>
        <v>37.132</v>
      </c>
    </row>
    <row r="59" spans="1:14" ht="15.75">
      <c r="A59" s="20">
        <v>57</v>
      </c>
      <c r="B59" s="20">
        <v>87</v>
      </c>
      <c r="C59" s="20" t="s">
        <v>234</v>
      </c>
      <c r="D59" s="21" t="s">
        <v>133</v>
      </c>
      <c r="E59" s="33">
        <v>18.96</v>
      </c>
      <c r="F59" s="23"/>
      <c r="G59" s="33">
        <v>18.204</v>
      </c>
      <c r="H59" s="8"/>
      <c r="I59" s="8">
        <f t="shared" si="10"/>
        <v>18.204</v>
      </c>
      <c r="J59" s="8">
        <f t="shared" si="11"/>
        <v>0</v>
      </c>
      <c r="K59" s="8">
        <f t="shared" si="12"/>
        <v>0</v>
      </c>
      <c r="L59" s="8">
        <f t="shared" si="13"/>
        <v>37.164</v>
      </c>
      <c r="M59" s="53"/>
      <c r="N59" s="38">
        <f t="shared" si="14"/>
        <v>37.164</v>
      </c>
    </row>
    <row r="60" spans="1:14" ht="15.75">
      <c r="A60" s="20">
        <v>58</v>
      </c>
      <c r="B60" s="20">
        <v>60</v>
      </c>
      <c r="C60" s="20" t="s">
        <v>211</v>
      </c>
      <c r="D60" s="21" t="s">
        <v>103</v>
      </c>
      <c r="E60" s="33">
        <v>18.63</v>
      </c>
      <c r="F60" s="23"/>
      <c r="G60" s="33">
        <v>18.637</v>
      </c>
      <c r="H60" s="8"/>
      <c r="I60" s="8">
        <f t="shared" si="10"/>
        <v>18.63</v>
      </c>
      <c r="J60" s="8">
        <f t="shared" si="11"/>
        <v>0</v>
      </c>
      <c r="K60" s="8">
        <f t="shared" si="12"/>
        <v>0</v>
      </c>
      <c r="L60" s="8">
        <f t="shared" si="13"/>
        <v>37.266999999999996</v>
      </c>
      <c r="M60" s="53"/>
      <c r="N60" s="38">
        <f t="shared" si="14"/>
        <v>37.266999999999996</v>
      </c>
    </row>
    <row r="61" spans="1:14" ht="15.75">
      <c r="A61" s="20">
        <v>59</v>
      </c>
      <c r="B61" s="20">
        <v>37</v>
      </c>
      <c r="C61" s="20" t="s">
        <v>188</v>
      </c>
      <c r="D61" s="21" t="s">
        <v>79</v>
      </c>
      <c r="E61" s="33">
        <v>18.431</v>
      </c>
      <c r="F61" s="23"/>
      <c r="G61" s="33">
        <v>18.857</v>
      </c>
      <c r="H61" s="8"/>
      <c r="I61" s="8">
        <f t="shared" si="10"/>
        <v>18.431</v>
      </c>
      <c r="J61" s="8">
        <f t="shared" si="11"/>
        <v>0</v>
      </c>
      <c r="K61" s="8">
        <f t="shared" si="12"/>
        <v>0</v>
      </c>
      <c r="L61" s="8">
        <f t="shared" si="13"/>
        <v>37.288</v>
      </c>
      <c r="M61" s="53"/>
      <c r="N61" s="38">
        <f t="shared" si="14"/>
        <v>37.288</v>
      </c>
    </row>
    <row r="62" spans="1:14" ht="15.75">
      <c r="A62" s="20">
        <v>60</v>
      </c>
      <c r="B62" s="20">
        <v>72</v>
      </c>
      <c r="C62" s="20" t="s">
        <v>116</v>
      </c>
      <c r="D62" s="22" t="s">
        <v>117</v>
      </c>
      <c r="E62" s="33">
        <v>18.981</v>
      </c>
      <c r="F62" s="23"/>
      <c r="G62" s="33">
        <v>18.366</v>
      </c>
      <c r="H62" s="8"/>
      <c r="I62" s="8">
        <f t="shared" si="10"/>
        <v>18.366</v>
      </c>
      <c r="J62" s="8">
        <f t="shared" si="11"/>
        <v>0</v>
      </c>
      <c r="K62" s="8">
        <f t="shared" si="12"/>
        <v>0</v>
      </c>
      <c r="L62" s="8">
        <f t="shared" si="13"/>
        <v>37.347</v>
      </c>
      <c r="M62" s="53"/>
      <c r="N62" s="38">
        <f t="shared" si="14"/>
        <v>37.347</v>
      </c>
    </row>
    <row r="63" spans="1:14" ht="15.75">
      <c r="A63" s="20">
        <v>61</v>
      </c>
      <c r="B63" s="20">
        <v>38</v>
      </c>
      <c r="C63" s="20" t="s">
        <v>189</v>
      </c>
      <c r="D63" s="20" t="s">
        <v>80</v>
      </c>
      <c r="E63" s="33">
        <v>18.672</v>
      </c>
      <c r="F63" s="23"/>
      <c r="G63" s="33">
        <v>18.723</v>
      </c>
      <c r="H63" s="8"/>
      <c r="I63" s="8">
        <f t="shared" si="10"/>
        <v>18.672</v>
      </c>
      <c r="J63" s="8">
        <f t="shared" si="11"/>
        <v>0</v>
      </c>
      <c r="K63" s="8">
        <f t="shared" si="12"/>
        <v>0</v>
      </c>
      <c r="L63" s="8">
        <f t="shared" si="13"/>
        <v>37.394999999999996</v>
      </c>
      <c r="M63" s="53"/>
      <c r="N63" s="38">
        <f t="shared" si="14"/>
        <v>37.394999999999996</v>
      </c>
    </row>
    <row r="64" spans="1:14" ht="15.75">
      <c r="A64" s="20">
        <v>62</v>
      </c>
      <c r="B64" s="20">
        <v>26</v>
      </c>
      <c r="C64" s="20" t="s">
        <v>177</v>
      </c>
      <c r="D64" s="21" t="s">
        <v>68</v>
      </c>
      <c r="E64" s="33">
        <v>18.942</v>
      </c>
      <c r="F64" s="23"/>
      <c r="G64" s="33">
        <v>18.516</v>
      </c>
      <c r="H64" s="8"/>
      <c r="I64" s="8">
        <f t="shared" si="10"/>
        <v>18.516</v>
      </c>
      <c r="J64" s="8">
        <f t="shared" si="11"/>
        <v>0</v>
      </c>
      <c r="K64" s="8">
        <f t="shared" si="12"/>
        <v>0</v>
      </c>
      <c r="L64" s="8">
        <f t="shared" si="13"/>
        <v>37.458</v>
      </c>
      <c r="M64" s="53"/>
      <c r="N64" s="38">
        <f t="shared" si="14"/>
        <v>37.458</v>
      </c>
    </row>
    <row r="65" spans="1:14" ht="15.75">
      <c r="A65" s="20">
        <v>63</v>
      </c>
      <c r="B65" s="20">
        <v>65</v>
      </c>
      <c r="C65" s="20" t="s">
        <v>215</v>
      </c>
      <c r="D65" s="21" t="s">
        <v>109</v>
      </c>
      <c r="E65" s="33">
        <v>19.335</v>
      </c>
      <c r="F65" s="23"/>
      <c r="G65" s="33">
        <v>18.326</v>
      </c>
      <c r="H65" s="8"/>
      <c r="I65" s="8">
        <f t="shared" si="10"/>
        <v>18.326</v>
      </c>
      <c r="J65" s="8">
        <f t="shared" si="11"/>
        <v>0</v>
      </c>
      <c r="K65" s="8">
        <f t="shared" si="12"/>
        <v>0</v>
      </c>
      <c r="L65" s="8">
        <f t="shared" si="13"/>
        <v>37.661</v>
      </c>
      <c r="M65" s="53"/>
      <c r="N65" s="38">
        <f t="shared" si="14"/>
        <v>37.661</v>
      </c>
    </row>
    <row r="66" spans="1:14" ht="15.75">
      <c r="A66" s="20">
        <v>64</v>
      </c>
      <c r="B66" s="20">
        <v>47</v>
      </c>
      <c r="C66" s="20" t="s">
        <v>198</v>
      </c>
      <c r="D66" s="20" t="s">
        <v>90</v>
      </c>
      <c r="E66" s="33">
        <v>19.284</v>
      </c>
      <c r="F66" s="23"/>
      <c r="G66" s="33">
        <v>18.571</v>
      </c>
      <c r="H66" s="8"/>
      <c r="I66" s="8">
        <f t="shared" si="10"/>
        <v>18.571</v>
      </c>
      <c r="J66" s="8">
        <f t="shared" si="11"/>
        <v>0</v>
      </c>
      <c r="K66" s="8">
        <f t="shared" si="12"/>
        <v>0</v>
      </c>
      <c r="L66" s="8">
        <f t="shared" si="13"/>
        <v>37.855000000000004</v>
      </c>
      <c r="M66" s="53"/>
      <c r="N66" s="38">
        <f t="shared" si="14"/>
        <v>37.855000000000004</v>
      </c>
    </row>
    <row r="67" spans="1:14" ht="15.75">
      <c r="A67" s="20">
        <v>65</v>
      </c>
      <c r="B67" s="20">
        <v>53</v>
      </c>
      <c r="C67" s="20" t="s">
        <v>204</v>
      </c>
      <c r="D67" s="22" t="s">
        <v>96</v>
      </c>
      <c r="E67" s="33">
        <v>18.538</v>
      </c>
      <c r="F67" s="23"/>
      <c r="G67" s="33">
        <v>19.317</v>
      </c>
      <c r="H67" s="8"/>
      <c r="I67" s="8">
        <f aca="true" t="shared" si="15" ref="I67:I98">MIN(E67:G67)</f>
        <v>18.538</v>
      </c>
      <c r="J67" s="8">
        <f aca="true" t="shared" si="16" ref="J67:J98">IF(I67&lt;K$1,I67,0)</f>
        <v>0</v>
      </c>
      <c r="K67" s="8">
        <f aca="true" t="shared" si="17" ref="K67:K98">IF(J67=0,IF(I67&lt;L$1,I67,0),0)</f>
        <v>0</v>
      </c>
      <c r="L67" s="8">
        <f aca="true" t="shared" si="18" ref="L67:L98">SUM(E67+G67)</f>
        <v>37.855000000000004</v>
      </c>
      <c r="M67" s="53"/>
      <c r="N67" s="38">
        <f aca="true" t="shared" si="19" ref="N67:N98">SUM(L67+M67)</f>
        <v>37.855000000000004</v>
      </c>
    </row>
    <row r="68" spans="1:14" ht="15.75">
      <c r="A68" s="20">
        <v>66</v>
      </c>
      <c r="B68" s="20">
        <v>6</v>
      </c>
      <c r="C68" s="20" t="s">
        <v>157</v>
      </c>
      <c r="D68" s="21" t="s">
        <v>48</v>
      </c>
      <c r="E68" s="33">
        <v>19.051</v>
      </c>
      <c r="F68" s="23"/>
      <c r="G68" s="33">
        <v>19.137</v>
      </c>
      <c r="H68" s="8"/>
      <c r="I68" s="8">
        <f t="shared" si="15"/>
        <v>19.051</v>
      </c>
      <c r="J68" s="8">
        <f t="shared" si="16"/>
        <v>0</v>
      </c>
      <c r="K68" s="8">
        <f t="shared" si="17"/>
        <v>0</v>
      </c>
      <c r="L68" s="8">
        <f t="shared" si="18"/>
        <v>38.188</v>
      </c>
      <c r="M68" s="53"/>
      <c r="N68" s="38">
        <f t="shared" si="19"/>
        <v>38.188</v>
      </c>
    </row>
    <row r="69" spans="1:14" ht="15.75">
      <c r="A69" s="20">
        <v>67</v>
      </c>
      <c r="B69" s="20">
        <v>74</v>
      </c>
      <c r="C69" s="20" t="s">
        <v>223</v>
      </c>
      <c r="D69" s="21" t="s">
        <v>119</v>
      </c>
      <c r="E69" s="33">
        <v>18.911</v>
      </c>
      <c r="F69" s="23"/>
      <c r="G69" s="33">
        <v>19.486</v>
      </c>
      <c r="H69" s="8"/>
      <c r="I69" s="8">
        <f t="shared" si="15"/>
        <v>18.911</v>
      </c>
      <c r="J69" s="8">
        <f t="shared" si="16"/>
        <v>0</v>
      </c>
      <c r="K69" s="8">
        <f t="shared" si="17"/>
        <v>0</v>
      </c>
      <c r="L69" s="8">
        <f t="shared" si="18"/>
        <v>38.397000000000006</v>
      </c>
      <c r="M69" s="53"/>
      <c r="N69" s="38">
        <f t="shared" si="19"/>
        <v>38.397000000000006</v>
      </c>
    </row>
    <row r="70" spans="1:14" ht="15.75">
      <c r="A70" s="20">
        <v>68</v>
      </c>
      <c r="B70" s="20">
        <v>61</v>
      </c>
      <c r="C70" s="20" t="s">
        <v>212</v>
      </c>
      <c r="D70" s="22" t="s">
        <v>104</v>
      </c>
      <c r="E70" s="33">
        <v>19.413</v>
      </c>
      <c r="F70" s="23"/>
      <c r="G70" s="33">
        <v>19.005</v>
      </c>
      <c r="H70" s="8"/>
      <c r="I70" s="8">
        <f t="shared" si="15"/>
        <v>19.005</v>
      </c>
      <c r="J70" s="8">
        <f t="shared" si="16"/>
        <v>0</v>
      </c>
      <c r="K70" s="8">
        <f t="shared" si="17"/>
        <v>0</v>
      </c>
      <c r="L70" s="8">
        <f t="shared" si="18"/>
        <v>38.418</v>
      </c>
      <c r="M70" s="53"/>
      <c r="N70" s="38">
        <f t="shared" si="19"/>
        <v>38.418</v>
      </c>
    </row>
    <row r="71" spans="1:14" ht="15.75">
      <c r="A71" s="20">
        <v>69</v>
      </c>
      <c r="B71" s="20">
        <v>88</v>
      </c>
      <c r="C71" s="20" t="s">
        <v>235</v>
      </c>
      <c r="D71" s="20" t="s">
        <v>134</v>
      </c>
      <c r="E71" s="33">
        <v>19.245</v>
      </c>
      <c r="F71" s="23"/>
      <c r="G71" s="33">
        <v>19.382</v>
      </c>
      <c r="H71" s="8"/>
      <c r="I71" s="8">
        <f t="shared" si="15"/>
        <v>19.245</v>
      </c>
      <c r="J71" s="8">
        <f t="shared" si="16"/>
        <v>0</v>
      </c>
      <c r="K71" s="8">
        <f t="shared" si="17"/>
        <v>0</v>
      </c>
      <c r="L71" s="8">
        <f t="shared" si="18"/>
        <v>38.627</v>
      </c>
      <c r="M71" s="53"/>
      <c r="N71" s="38">
        <f t="shared" si="19"/>
        <v>38.627</v>
      </c>
    </row>
    <row r="72" spans="1:14" ht="15.75">
      <c r="A72" s="20">
        <v>70</v>
      </c>
      <c r="B72" s="20">
        <v>83</v>
      </c>
      <c r="C72" s="20" t="s">
        <v>230</v>
      </c>
      <c r="D72" s="21" t="s">
        <v>129</v>
      </c>
      <c r="E72" s="33">
        <v>19.604</v>
      </c>
      <c r="F72" s="23"/>
      <c r="G72" s="33">
        <v>19.547</v>
      </c>
      <c r="H72" s="8"/>
      <c r="I72" s="8">
        <f t="shared" si="15"/>
        <v>19.547</v>
      </c>
      <c r="J72" s="8">
        <f t="shared" si="16"/>
        <v>0</v>
      </c>
      <c r="K72" s="8">
        <f t="shared" si="17"/>
        <v>0</v>
      </c>
      <c r="L72" s="8">
        <f t="shared" si="18"/>
        <v>39.150999999999996</v>
      </c>
      <c r="M72" s="53"/>
      <c r="N72" s="38">
        <f t="shared" si="19"/>
        <v>39.150999999999996</v>
      </c>
    </row>
    <row r="73" spans="1:14" ht="15.75">
      <c r="A73" s="20">
        <v>71</v>
      </c>
      <c r="B73" s="20">
        <v>52</v>
      </c>
      <c r="C73" s="20" t="s">
        <v>203</v>
      </c>
      <c r="D73" s="20" t="s">
        <v>95</v>
      </c>
      <c r="E73" s="33">
        <v>19.665</v>
      </c>
      <c r="F73" s="23"/>
      <c r="G73" s="33">
        <v>19.715</v>
      </c>
      <c r="H73" s="8"/>
      <c r="I73" s="8">
        <f t="shared" si="15"/>
        <v>19.665</v>
      </c>
      <c r="J73" s="8">
        <f t="shared" si="16"/>
        <v>0</v>
      </c>
      <c r="K73" s="8">
        <f t="shared" si="17"/>
        <v>0</v>
      </c>
      <c r="L73" s="8">
        <f t="shared" si="18"/>
        <v>39.379999999999995</v>
      </c>
      <c r="M73" s="53"/>
      <c r="N73" s="38">
        <f t="shared" si="19"/>
        <v>39.379999999999995</v>
      </c>
    </row>
    <row r="74" spans="1:14" ht="15.75">
      <c r="A74" s="20">
        <v>72</v>
      </c>
      <c r="B74" s="20">
        <v>33</v>
      </c>
      <c r="C74" s="20" t="s">
        <v>184</v>
      </c>
      <c r="D74" s="20" t="s">
        <v>75</v>
      </c>
      <c r="E74" s="33">
        <v>17.314</v>
      </c>
      <c r="F74" s="23"/>
      <c r="G74" s="33">
        <v>22.326</v>
      </c>
      <c r="H74" s="8"/>
      <c r="I74" s="8">
        <f t="shared" si="15"/>
        <v>17.314</v>
      </c>
      <c r="J74" s="8">
        <f t="shared" si="16"/>
        <v>17.314</v>
      </c>
      <c r="K74" s="8">
        <f t="shared" si="17"/>
        <v>0</v>
      </c>
      <c r="L74" s="8">
        <f t="shared" si="18"/>
        <v>39.64</v>
      </c>
      <c r="M74" s="53"/>
      <c r="N74" s="38">
        <f t="shared" si="19"/>
        <v>39.64</v>
      </c>
    </row>
    <row r="75" spans="1:14" ht="15.75">
      <c r="A75" s="20">
        <v>73</v>
      </c>
      <c r="B75" s="20">
        <v>20</v>
      </c>
      <c r="C75" s="20" t="s">
        <v>171</v>
      </c>
      <c r="D75" s="21" t="s">
        <v>62</v>
      </c>
      <c r="E75" s="33">
        <v>17.537</v>
      </c>
      <c r="F75" s="23"/>
      <c r="G75" s="33">
        <v>22.242</v>
      </c>
      <c r="H75" s="8"/>
      <c r="I75" s="8">
        <f t="shared" si="15"/>
        <v>17.537</v>
      </c>
      <c r="J75" s="8">
        <f t="shared" si="16"/>
        <v>17.537</v>
      </c>
      <c r="K75" s="8">
        <f t="shared" si="17"/>
        <v>0</v>
      </c>
      <c r="L75" s="8">
        <f t="shared" si="18"/>
        <v>39.778999999999996</v>
      </c>
      <c r="M75" s="53"/>
      <c r="N75" s="38">
        <f t="shared" si="19"/>
        <v>39.778999999999996</v>
      </c>
    </row>
    <row r="76" spans="1:14" ht="15.75">
      <c r="A76" s="20">
        <v>74</v>
      </c>
      <c r="B76" s="20">
        <v>69</v>
      </c>
      <c r="C76" s="20" t="s">
        <v>219</v>
      </c>
      <c r="D76" s="21" t="s">
        <v>113</v>
      </c>
      <c r="E76" s="33">
        <v>20.653</v>
      </c>
      <c r="F76" s="23"/>
      <c r="G76" s="33">
        <v>19.206</v>
      </c>
      <c r="H76" s="8"/>
      <c r="I76" s="8">
        <f t="shared" si="15"/>
        <v>19.206</v>
      </c>
      <c r="J76" s="8">
        <f t="shared" si="16"/>
        <v>0</v>
      </c>
      <c r="K76" s="8">
        <f t="shared" si="17"/>
        <v>0</v>
      </c>
      <c r="L76" s="8">
        <f t="shared" si="18"/>
        <v>39.858999999999995</v>
      </c>
      <c r="M76" s="53"/>
      <c r="N76" s="38">
        <f t="shared" si="19"/>
        <v>39.858999999999995</v>
      </c>
    </row>
    <row r="77" spans="1:14" ht="15.75">
      <c r="A77" s="20">
        <v>75</v>
      </c>
      <c r="B77" s="20">
        <v>76</v>
      </c>
      <c r="C77" s="20" t="s">
        <v>225</v>
      </c>
      <c r="D77" s="20" t="s">
        <v>121</v>
      </c>
      <c r="E77" s="33">
        <v>22.501</v>
      </c>
      <c r="F77" s="23"/>
      <c r="G77" s="33">
        <v>17.69</v>
      </c>
      <c r="H77" s="8"/>
      <c r="I77" s="8">
        <f t="shared" si="15"/>
        <v>17.69</v>
      </c>
      <c r="J77" s="8">
        <f t="shared" si="16"/>
        <v>17.69</v>
      </c>
      <c r="K77" s="8">
        <f t="shared" si="17"/>
        <v>0</v>
      </c>
      <c r="L77" s="8">
        <f t="shared" si="18"/>
        <v>40.191</v>
      </c>
      <c r="M77" s="53"/>
      <c r="N77" s="38">
        <f t="shared" si="19"/>
        <v>40.191</v>
      </c>
    </row>
    <row r="78" spans="1:14" ht="15.75">
      <c r="A78" s="20">
        <v>76</v>
      </c>
      <c r="B78" s="20">
        <v>81</v>
      </c>
      <c r="C78" s="20" t="s">
        <v>228</v>
      </c>
      <c r="D78" s="21" t="s">
        <v>127</v>
      </c>
      <c r="E78" s="33">
        <v>17.809</v>
      </c>
      <c r="F78" s="23"/>
      <c r="G78" s="33">
        <v>23.111</v>
      </c>
      <c r="H78" s="8"/>
      <c r="I78" s="8">
        <f t="shared" si="15"/>
        <v>17.809</v>
      </c>
      <c r="J78" s="8">
        <f t="shared" si="16"/>
        <v>17.809</v>
      </c>
      <c r="K78" s="8">
        <f t="shared" si="17"/>
        <v>0</v>
      </c>
      <c r="L78" s="8">
        <f t="shared" si="18"/>
        <v>40.92</v>
      </c>
      <c r="M78" s="53"/>
      <c r="N78" s="38">
        <f t="shared" si="19"/>
        <v>40.92</v>
      </c>
    </row>
    <row r="79" spans="1:14" ht="15.75">
      <c r="A79" s="20">
        <v>77</v>
      </c>
      <c r="B79" s="20">
        <v>30</v>
      </c>
      <c r="C79" s="20" t="s">
        <v>181</v>
      </c>
      <c r="D79" s="21" t="s">
        <v>72</v>
      </c>
      <c r="E79" s="33">
        <v>17.849</v>
      </c>
      <c r="F79" s="23"/>
      <c r="G79" s="33">
        <v>23.091</v>
      </c>
      <c r="H79" s="8"/>
      <c r="I79" s="8">
        <f t="shared" si="15"/>
        <v>17.849</v>
      </c>
      <c r="J79" s="8">
        <f t="shared" si="16"/>
        <v>17.849</v>
      </c>
      <c r="K79" s="8">
        <f t="shared" si="17"/>
        <v>0</v>
      </c>
      <c r="L79" s="8">
        <f t="shared" si="18"/>
        <v>40.94</v>
      </c>
      <c r="M79" s="53"/>
      <c r="N79" s="38">
        <f t="shared" si="19"/>
        <v>40.94</v>
      </c>
    </row>
    <row r="80" spans="1:14" ht="15.75">
      <c r="A80" s="20">
        <v>78</v>
      </c>
      <c r="B80" s="20">
        <v>90</v>
      </c>
      <c r="C80" s="20" t="s">
        <v>237</v>
      </c>
      <c r="D80" s="22" t="s">
        <v>136</v>
      </c>
      <c r="E80" s="33">
        <v>18.21</v>
      </c>
      <c r="F80" s="23"/>
      <c r="G80" s="33">
        <v>22.787</v>
      </c>
      <c r="H80" s="8"/>
      <c r="I80" s="8">
        <f t="shared" si="15"/>
        <v>18.21</v>
      </c>
      <c r="J80" s="8">
        <f t="shared" si="16"/>
        <v>0</v>
      </c>
      <c r="K80" s="8">
        <f t="shared" si="17"/>
        <v>0</v>
      </c>
      <c r="L80" s="8">
        <f t="shared" si="18"/>
        <v>40.997</v>
      </c>
      <c r="M80" s="53"/>
      <c r="N80" s="38">
        <f t="shared" si="19"/>
        <v>40.997</v>
      </c>
    </row>
    <row r="81" spans="1:14" ht="15.75">
      <c r="A81" s="20">
        <v>79</v>
      </c>
      <c r="B81" s="20">
        <v>67</v>
      </c>
      <c r="C81" s="20" t="s">
        <v>217</v>
      </c>
      <c r="D81" s="20" t="s">
        <v>111</v>
      </c>
      <c r="E81" s="33">
        <v>23.199</v>
      </c>
      <c r="F81" s="23"/>
      <c r="G81" s="33">
        <v>17.962</v>
      </c>
      <c r="H81" s="8"/>
      <c r="I81" s="8">
        <f t="shared" si="15"/>
        <v>17.962</v>
      </c>
      <c r="J81" s="8">
        <f t="shared" si="16"/>
        <v>17.962</v>
      </c>
      <c r="K81" s="8">
        <f t="shared" si="17"/>
        <v>0</v>
      </c>
      <c r="L81" s="8">
        <f t="shared" si="18"/>
        <v>41.161</v>
      </c>
      <c r="M81" s="53"/>
      <c r="N81" s="38">
        <f t="shared" si="19"/>
        <v>41.161</v>
      </c>
    </row>
    <row r="82" spans="1:14" ht="15.75">
      <c r="A82" s="20">
        <v>80</v>
      </c>
      <c r="B82" s="20">
        <v>8</v>
      </c>
      <c r="C82" s="20" t="s">
        <v>159</v>
      </c>
      <c r="D82" s="21" t="s">
        <v>50</v>
      </c>
      <c r="E82" s="33">
        <v>17.861</v>
      </c>
      <c r="F82" s="32"/>
      <c r="G82" s="33">
        <v>23.49</v>
      </c>
      <c r="H82" s="7"/>
      <c r="I82" s="8">
        <f t="shared" si="15"/>
        <v>17.861</v>
      </c>
      <c r="J82" s="8">
        <f t="shared" si="16"/>
        <v>17.861</v>
      </c>
      <c r="K82" s="8">
        <f t="shared" si="17"/>
        <v>0</v>
      </c>
      <c r="L82" s="8">
        <f t="shared" si="18"/>
        <v>41.351</v>
      </c>
      <c r="M82" s="53"/>
      <c r="N82" s="38">
        <f t="shared" si="19"/>
        <v>41.351</v>
      </c>
    </row>
    <row r="83" spans="1:14" ht="15.75">
      <c r="A83" s="20">
        <v>81</v>
      </c>
      <c r="B83" s="20">
        <v>7</v>
      </c>
      <c r="C83" s="20" t="s">
        <v>158</v>
      </c>
      <c r="D83" s="21" t="s">
        <v>49</v>
      </c>
      <c r="E83" s="33">
        <v>22.998</v>
      </c>
      <c r="F83" s="23"/>
      <c r="G83" s="33">
        <v>18.377</v>
      </c>
      <c r="H83" s="8"/>
      <c r="I83" s="8">
        <f t="shared" si="15"/>
        <v>18.377</v>
      </c>
      <c r="J83" s="8">
        <f t="shared" si="16"/>
        <v>0</v>
      </c>
      <c r="K83" s="8">
        <f t="shared" si="17"/>
        <v>0</v>
      </c>
      <c r="L83" s="8">
        <f t="shared" si="18"/>
        <v>41.375</v>
      </c>
      <c r="M83" s="53"/>
      <c r="N83" s="38">
        <f t="shared" si="19"/>
        <v>41.375</v>
      </c>
    </row>
    <row r="84" spans="1:14" ht="15.75">
      <c r="A84" s="20">
        <v>82</v>
      </c>
      <c r="B84" s="20">
        <v>94</v>
      </c>
      <c r="C84" s="20" t="s">
        <v>241</v>
      </c>
      <c r="D84" s="21" t="s">
        <v>140</v>
      </c>
      <c r="E84" s="33">
        <v>23.367</v>
      </c>
      <c r="F84" s="23"/>
      <c r="G84" s="33">
        <v>18.156</v>
      </c>
      <c r="H84" s="8"/>
      <c r="I84" s="8">
        <f t="shared" si="15"/>
        <v>18.156</v>
      </c>
      <c r="J84" s="8">
        <f t="shared" si="16"/>
        <v>0</v>
      </c>
      <c r="K84" s="8">
        <f t="shared" si="17"/>
        <v>0</v>
      </c>
      <c r="L84" s="8">
        <f t="shared" si="18"/>
        <v>41.522999999999996</v>
      </c>
      <c r="M84" s="53"/>
      <c r="N84" s="38">
        <f t="shared" si="19"/>
        <v>41.522999999999996</v>
      </c>
    </row>
    <row r="85" spans="1:14" ht="15.75">
      <c r="A85" s="20">
        <v>83</v>
      </c>
      <c r="B85" s="20">
        <v>40</v>
      </c>
      <c r="C85" s="20" t="s">
        <v>191</v>
      </c>
      <c r="D85" s="20" t="s">
        <v>82</v>
      </c>
      <c r="E85" s="33">
        <v>23.466</v>
      </c>
      <c r="F85" s="23"/>
      <c r="G85" s="33">
        <v>18.074</v>
      </c>
      <c r="H85" s="8"/>
      <c r="I85" s="8">
        <f t="shared" si="15"/>
        <v>18.074</v>
      </c>
      <c r="J85" s="8">
        <f t="shared" si="16"/>
        <v>0</v>
      </c>
      <c r="K85" s="8">
        <f t="shared" si="17"/>
        <v>0</v>
      </c>
      <c r="L85" s="8">
        <f t="shared" si="18"/>
        <v>41.540000000000006</v>
      </c>
      <c r="M85" s="53"/>
      <c r="N85" s="38">
        <f t="shared" si="19"/>
        <v>41.540000000000006</v>
      </c>
    </row>
    <row r="86" spans="1:14" ht="15.75">
      <c r="A86" s="20">
        <v>84</v>
      </c>
      <c r="B86" s="20">
        <v>10</v>
      </c>
      <c r="C86" s="20" t="s">
        <v>161</v>
      </c>
      <c r="D86" s="22" t="s">
        <v>52</v>
      </c>
      <c r="E86" s="33">
        <v>23.193</v>
      </c>
      <c r="F86" s="23"/>
      <c r="G86" s="33">
        <v>18.47</v>
      </c>
      <c r="H86" s="8"/>
      <c r="I86" s="8">
        <f t="shared" si="15"/>
        <v>18.47</v>
      </c>
      <c r="J86" s="8">
        <f t="shared" si="16"/>
        <v>0</v>
      </c>
      <c r="K86" s="8">
        <f t="shared" si="17"/>
        <v>0</v>
      </c>
      <c r="L86" s="8">
        <f t="shared" si="18"/>
        <v>41.663</v>
      </c>
      <c r="M86" s="53"/>
      <c r="N86" s="38">
        <f t="shared" si="19"/>
        <v>41.663</v>
      </c>
    </row>
    <row r="87" spans="1:14" ht="15.75">
      <c r="A87" s="20">
        <v>85</v>
      </c>
      <c r="B87" s="20">
        <v>92</v>
      </c>
      <c r="C87" s="20" t="s">
        <v>239</v>
      </c>
      <c r="D87" s="21" t="s">
        <v>138</v>
      </c>
      <c r="E87" s="33">
        <v>23.56</v>
      </c>
      <c r="F87" s="23"/>
      <c r="G87" s="33">
        <v>18.251</v>
      </c>
      <c r="H87" s="8"/>
      <c r="I87" s="8">
        <f t="shared" si="15"/>
        <v>18.251</v>
      </c>
      <c r="J87" s="8">
        <f t="shared" si="16"/>
        <v>0</v>
      </c>
      <c r="K87" s="8">
        <f t="shared" si="17"/>
        <v>0</v>
      </c>
      <c r="L87" s="8">
        <f t="shared" si="18"/>
        <v>41.811</v>
      </c>
      <c r="M87" s="53"/>
      <c r="N87" s="38">
        <f t="shared" si="19"/>
        <v>41.811</v>
      </c>
    </row>
    <row r="88" spans="1:14" ht="15.75">
      <c r="A88" s="20">
        <v>86</v>
      </c>
      <c r="B88" s="20">
        <v>39</v>
      </c>
      <c r="C88" s="20" t="s">
        <v>190</v>
      </c>
      <c r="D88" s="22" t="s">
        <v>81</v>
      </c>
      <c r="E88" s="33">
        <v>23.41</v>
      </c>
      <c r="F88" s="23"/>
      <c r="G88" s="33">
        <v>18.514</v>
      </c>
      <c r="H88" s="8"/>
      <c r="I88" s="8">
        <f t="shared" si="15"/>
        <v>18.514</v>
      </c>
      <c r="J88" s="8">
        <f t="shared" si="16"/>
        <v>0</v>
      </c>
      <c r="K88" s="8">
        <f t="shared" si="17"/>
        <v>0</v>
      </c>
      <c r="L88" s="8">
        <f t="shared" si="18"/>
        <v>41.924</v>
      </c>
      <c r="M88" s="53"/>
      <c r="N88" s="38">
        <f t="shared" si="19"/>
        <v>41.924</v>
      </c>
    </row>
    <row r="89" spans="1:14" ht="15.75">
      <c r="A89" s="20">
        <v>87</v>
      </c>
      <c r="B89" s="20">
        <v>17</v>
      </c>
      <c r="C89" s="20" t="s">
        <v>168</v>
      </c>
      <c r="D89" s="21" t="s">
        <v>59</v>
      </c>
      <c r="E89" s="33">
        <v>18.245</v>
      </c>
      <c r="F89" s="32"/>
      <c r="G89" s="33">
        <v>23.845</v>
      </c>
      <c r="H89" s="7"/>
      <c r="I89" s="8">
        <f t="shared" si="15"/>
        <v>18.245</v>
      </c>
      <c r="J89" s="8">
        <f t="shared" si="16"/>
        <v>0</v>
      </c>
      <c r="K89" s="8">
        <f t="shared" si="17"/>
        <v>0</v>
      </c>
      <c r="L89" s="8">
        <f t="shared" si="18"/>
        <v>42.09</v>
      </c>
      <c r="M89" s="53"/>
      <c r="N89" s="38">
        <f t="shared" si="19"/>
        <v>42.09</v>
      </c>
    </row>
    <row r="90" spans="1:14" ht="15.75">
      <c r="A90" s="20">
        <v>88</v>
      </c>
      <c r="B90" s="20">
        <v>23</v>
      </c>
      <c r="C90" s="20" t="s">
        <v>174</v>
      </c>
      <c r="D90" s="21" t="s">
        <v>65</v>
      </c>
      <c r="E90" s="33">
        <v>24.164</v>
      </c>
      <c r="F90" s="32"/>
      <c r="G90" s="33">
        <v>18.825</v>
      </c>
      <c r="H90" s="7"/>
      <c r="I90" s="8">
        <f t="shared" si="15"/>
        <v>18.825</v>
      </c>
      <c r="J90" s="8">
        <f t="shared" si="16"/>
        <v>0</v>
      </c>
      <c r="K90" s="8">
        <f t="shared" si="17"/>
        <v>0</v>
      </c>
      <c r="L90" s="8">
        <f t="shared" si="18"/>
        <v>42.989000000000004</v>
      </c>
      <c r="M90" s="53"/>
      <c r="N90" s="38">
        <f t="shared" si="19"/>
        <v>42.989000000000004</v>
      </c>
    </row>
    <row r="91" spans="1:14" ht="15.75">
      <c r="A91" s="20">
        <v>89</v>
      </c>
      <c r="B91" s="20">
        <v>77</v>
      </c>
      <c r="C91" s="20" t="s">
        <v>122</v>
      </c>
      <c r="D91" s="22" t="s">
        <v>123</v>
      </c>
      <c r="E91" s="33">
        <v>24.469</v>
      </c>
      <c r="F91" s="23"/>
      <c r="G91" s="33">
        <v>18.667</v>
      </c>
      <c r="H91" s="8"/>
      <c r="I91" s="8">
        <f t="shared" si="15"/>
        <v>18.667</v>
      </c>
      <c r="J91" s="8">
        <f t="shared" si="16"/>
        <v>0</v>
      </c>
      <c r="K91" s="8">
        <f t="shared" si="17"/>
        <v>0</v>
      </c>
      <c r="L91" s="8">
        <f t="shared" si="18"/>
        <v>43.136</v>
      </c>
      <c r="M91" s="53"/>
      <c r="N91" s="38">
        <f t="shared" si="19"/>
        <v>43.136</v>
      </c>
    </row>
    <row r="92" spans="1:14" ht="15.75">
      <c r="A92" s="20">
        <v>90</v>
      </c>
      <c r="B92" s="20">
        <v>80</v>
      </c>
      <c r="C92" s="20" t="s">
        <v>227</v>
      </c>
      <c r="D92" s="20" t="s">
        <v>126</v>
      </c>
      <c r="E92" s="33">
        <v>22.726</v>
      </c>
      <c r="F92" s="23"/>
      <c r="G92" s="33">
        <v>22.633</v>
      </c>
      <c r="H92" s="8"/>
      <c r="I92" s="8">
        <f t="shared" si="15"/>
        <v>22.633</v>
      </c>
      <c r="J92" s="8">
        <f t="shared" si="16"/>
        <v>0</v>
      </c>
      <c r="K92" s="8">
        <f t="shared" si="17"/>
        <v>0</v>
      </c>
      <c r="L92" s="8">
        <f t="shared" si="18"/>
        <v>45.358999999999995</v>
      </c>
      <c r="M92" s="53"/>
      <c r="N92" s="38">
        <f t="shared" si="19"/>
        <v>45.358999999999995</v>
      </c>
    </row>
    <row r="93" spans="1:14" ht="15.75">
      <c r="A93" s="20">
        <v>91</v>
      </c>
      <c r="B93" s="20">
        <v>58</v>
      </c>
      <c r="C93" s="20" t="s">
        <v>209</v>
      </c>
      <c r="D93" s="21" t="s">
        <v>101</v>
      </c>
      <c r="E93" s="33">
        <v>19.373</v>
      </c>
      <c r="F93" s="23"/>
      <c r="G93" s="33">
        <v>26.407</v>
      </c>
      <c r="H93" s="8"/>
      <c r="I93" s="8">
        <f t="shared" si="15"/>
        <v>19.373</v>
      </c>
      <c r="J93" s="8">
        <f t="shared" si="16"/>
        <v>0</v>
      </c>
      <c r="K93" s="8">
        <f t="shared" si="17"/>
        <v>0</v>
      </c>
      <c r="L93" s="8">
        <f t="shared" si="18"/>
        <v>45.78</v>
      </c>
      <c r="M93" s="53"/>
      <c r="N93" s="38">
        <f t="shared" si="19"/>
        <v>45.78</v>
      </c>
    </row>
    <row r="94" spans="1:14" ht="15.75">
      <c r="A94" s="20">
        <v>92</v>
      </c>
      <c r="B94" s="20">
        <v>96</v>
      </c>
      <c r="C94" s="20" t="s">
        <v>243</v>
      </c>
      <c r="D94" s="21" t="s">
        <v>142</v>
      </c>
      <c r="E94" s="33">
        <v>26.84</v>
      </c>
      <c r="F94" s="23"/>
      <c r="G94" s="33">
        <v>23.784</v>
      </c>
      <c r="H94" s="8"/>
      <c r="I94" s="8">
        <f t="shared" si="15"/>
        <v>23.784</v>
      </c>
      <c r="J94" s="8">
        <f t="shared" si="16"/>
        <v>0</v>
      </c>
      <c r="K94" s="8">
        <f t="shared" si="17"/>
        <v>0</v>
      </c>
      <c r="L94" s="8">
        <f t="shared" si="18"/>
        <v>50.623999999999995</v>
      </c>
      <c r="M94" s="53"/>
      <c r="N94" s="38">
        <f t="shared" si="19"/>
        <v>50.623999999999995</v>
      </c>
    </row>
    <row r="95" spans="1:14" ht="15.75">
      <c r="A95" s="20">
        <v>93</v>
      </c>
      <c r="B95" s="20">
        <v>32</v>
      </c>
      <c r="C95" s="20" t="s">
        <v>183</v>
      </c>
      <c r="D95" s="21" t="s">
        <v>74</v>
      </c>
      <c r="E95" s="33">
        <v>24.456</v>
      </c>
      <c r="F95" s="23"/>
      <c r="G95" s="33">
        <v>27.344</v>
      </c>
      <c r="H95" s="8"/>
      <c r="I95" s="8">
        <f t="shared" si="15"/>
        <v>24.456</v>
      </c>
      <c r="J95" s="8">
        <f t="shared" si="16"/>
        <v>0</v>
      </c>
      <c r="K95" s="8">
        <f t="shared" si="17"/>
        <v>0</v>
      </c>
      <c r="L95" s="8">
        <f t="shared" si="18"/>
        <v>51.8</v>
      </c>
      <c r="M95" s="53"/>
      <c r="N95" s="38">
        <f t="shared" si="19"/>
        <v>51.8</v>
      </c>
    </row>
    <row r="96" spans="1:14" ht="15.75">
      <c r="A96" s="20">
        <v>94</v>
      </c>
      <c r="B96" s="20">
        <v>36</v>
      </c>
      <c r="C96" s="20" t="s">
        <v>187</v>
      </c>
      <c r="D96" s="22" t="s">
        <v>78</v>
      </c>
      <c r="E96" s="33">
        <v>23.367</v>
      </c>
      <c r="F96" s="23"/>
      <c r="G96" s="33">
        <v>28.64</v>
      </c>
      <c r="H96" s="8"/>
      <c r="I96" s="8">
        <f t="shared" si="15"/>
        <v>23.367</v>
      </c>
      <c r="J96" s="8">
        <f t="shared" si="16"/>
        <v>0</v>
      </c>
      <c r="K96" s="8">
        <f t="shared" si="17"/>
        <v>0</v>
      </c>
      <c r="L96" s="8">
        <f t="shared" si="18"/>
        <v>52.007000000000005</v>
      </c>
      <c r="M96" s="53"/>
      <c r="N96" s="38">
        <f t="shared" si="19"/>
        <v>52.007000000000005</v>
      </c>
    </row>
    <row r="97" spans="1:14" ht="15.75">
      <c r="A97" s="20">
        <v>95</v>
      </c>
      <c r="B97" s="20">
        <v>99</v>
      </c>
      <c r="C97" s="20" t="s">
        <v>246</v>
      </c>
      <c r="D97" s="22" t="s">
        <v>145</v>
      </c>
      <c r="E97" s="33">
        <v>18.692</v>
      </c>
      <c r="F97" s="23"/>
      <c r="G97" s="33">
        <v>37.737</v>
      </c>
      <c r="H97" s="8"/>
      <c r="I97" s="8">
        <f t="shared" si="15"/>
        <v>18.692</v>
      </c>
      <c r="J97" s="8">
        <f t="shared" si="16"/>
        <v>0</v>
      </c>
      <c r="K97" s="8">
        <f t="shared" si="17"/>
        <v>0</v>
      </c>
      <c r="L97" s="8">
        <f t="shared" si="18"/>
        <v>56.429</v>
      </c>
      <c r="M97" s="53"/>
      <c r="N97" s="38">
        <f t="shared" si="19"/>
        <v>56.429</v>
      </c>
    </row>
    <row r="98" spans="1:14" ht="15.75">
      <c r="A98" s="20">
        <v>96</v>
      </c>
      <c r="B98" s="20">
        <v>31</v>
      </c>
      <c r="C98" s="20" t="s">
        <v>182</v>
      </c>
      <c r="D98" s="21" t="s">
        <v>73</v>
      </c>
      <c r="E98" s="33">
        <v>17.958</v>
      </c>
      <c r="F98" s="23"/>
      <c r="G98" s="33">
        <v>50</v>
      </c>
      <c r="H98" s="8"/>
      <c r="I98" s="8">
        <f t="shared" si="15"/>
        <v>17.958</v>
      </c>
      <c r="J98" s="8">
        <f t="shared" si="16"/>
        <v>17.958</v>
      </c>
      <c r="K98" s="8">
        <f t="shared" si="17"/>
        <v>0</v>
      </c>
      <c r="L98" s="8">
        <f t="shared" si="18"/>
        <v>67.958</v>
      </c>
      <c r="M98" s="53"/>
      <c r="N98" s="38">
        <f t="shared" si="19"/>
        <v>67.958</v>
      </c>
    </row>
    <row r="99" spans="1:14" ht="15.75">
      <c r="A99" s="20">
        <v>97</v>
      </c>
      <c r="B99" s="20">
        <v>25</v>
      </c>
      <c r="C99" s="20" t="s">
        <v>176</v>
      </c>
      <c r="D99" s="21" t="s">
        <v>67</v>
      </c>
      <c r="E99" s="33">
        <v>18.15</v>
      </c>
      <c r="F99" s="23"/>
      <c r="G99" s="33">
        <v>50</v>
      </c>
      <c r="H99" s="8"/>
      <c r="I99" s="8">
        <f aca="true" t="shared" si="20" ref="I99:I107">MIN(E99:G99)</f>
        <v>18.15</v>
      </c>
      <c r="J99" s="8">
        <f aca="true" t="shared" si="21" ref="J99:J107">IF(I99&lt;K$1,I99,0)</f>
        <v>0</v>
      </c>
      <c r="K99" s="8">
        <f aca="true" t="shared" si="22" ref="K99:K107">IF(J99=0,IF(I99&lt;L$1,I99,0),0)</f>
        <v>0</v>
      </c>
      <c r="L99" s="8">
        <f aca="true" t="shared" si="23" ref="L99:L107">SUM(E99+G99)</f>
        <v>68.15</v>
      </c>
      <c r="M99" s="53"/>
      <c r="N99" s="38">
        <f aca="true" t="shared" si="24" ref="N99:N107">SUM(L99+M99)</f>
        <v>68.15</v>
      </c>
    </row>
    <row r="100" spans="1:14" ht="15.75">
      <c r="A100" s="20">
        <v>98</v>
      </c>
      <c r="B100" s="20">
        <v>78</v>
      </c>
      <c r="C100" s="20" t="s">
        <v>226</v>
      </c>
      <c r="D100" s="21" t="s">
        <v>124</v>
      </c>
      <c r="E100" s="33">
        <v>50</v>
      </c>
      <c r="F100" s="23"/>
      <c r="G100" s="33">
        <v>18.325</v>
      </c>
      <c r="H100" s="8"/>
      <c r="I100" s="8">
        <f t="shared" si="20"/>
        <v>18.325</v>
      </c>
      <c r="J100" s="8">
        <f t="shared" si="21"/>
        <v>0</v>
      </c>
      <c r="K100" s="8">
        <f t="shared" si="22"/>
        <v>0</v>
      </c>
      <c r="L100" s="8">
        <f t="shared" si="23"/>
        <v>68.325</v>
      </c>
      <c r="M100" s="53"/>
      <c r="N100" s="38">
        <f t="shared" si="24"/>
        <v>68.325</v>
      </c>
    </row>
    <row r="101" spans="1:14" ht="15.75">
      <c r="A101" s="20">
        <v>99</v>
      </c>
      <c r="B101" s="20">
        <v>57</v>
      </c>
      <c r="C101" s="20" t="s">
        <v>208</v>
      </c>
      <c r="D101" s="21" t="s">
        <v>100</v>
      </c>
      <c r="E101" s="33">
        <v>19.356</v>
      </c>
      <c r="F101" s="23"/>
      <c r="G101" s="33">
        <v>50</v>
      </c>
      <c r="H101" s="8"/>
      <c r="I101" s="8">
        <f t="shared" si="20"/>
        <v>19.356</v>
      </c>
      <c r="J101" s="8">
        <f t="shared" si="21"/>
        <v>0</v>
      </c>
      <c r="K101" s="8">
        <f t="shared" si="22"/>
        <v>0</v>
      </c>
      <c r="L101" s="8">
        <f t="shared" si="23"/>
        <v>69.356</v>
      </c>
      <c r="M101" s="53"/>
      <c r="N101" s="38">
        <f t="shared" si="24"/>
        <v>69.356</v>
      </c>
    </row>
    <row r="102" spans="1:14" ht="15.75">
      <c r="A102" s="20">
        <v>100</v>
      </c>
      <c r="B102" s="20">
        <v>14</v>
      </c>
      <c r="C102" s="20" t="s">
        <v>165</v>
      </c>
      <c r="D102" s="21" t="s">
        <v>56</v>
      </c>
      <c r="E102" s="33">
        <v>50</v>
      </c>
      <c r="F102" s="23"/>
      <c r="G102" s="33">
        <v>50</v>
      </c>
      <c r="H102" s="8"/>
      <c r="I102" s="8">
        <f t="shared" si="20"/>
        <v>50</v>
      </c>
      <c r="J102" s="8">
        <f t="shared" si="21"/>
        <v>0</v>
      </c>
      <c r="K102" s="8">
        <f t="shared" si="22"/>
        <v>0</v>
      </c>
      <c r="L102" s="8">
        <f t="shared" si="23"/>
        <v>100</v>
      </c>
      <c r="M102" s="53"/>
      <c r="N102" s="38">
        <f t="shared" si="24"/>
        <v>100</v>
      </c>
    </row>
    <row r="103" spans="1:14" ht="15.75">
      <c r="A103" s="20">
        <v>101</v>
      </c>
      <c r="B103" s="20">
        <v>16</v>
      </c>
      <c r="C103" s="20" t="s">
        <v>167</v>
      </c>
      <c r="D103" s="21" t="s">
        <v>58</v>
      </c>
      <c r="E103" s="33">
        <v>50</v>
      </c>
      <c r="F103" s="23"/>
      <c r="G103" s="33">
        <v>50</v>
      </c>
      <c r="H103" s="8"/>
      <c r="I103" s="8">
        <f t="shared" si="20"/>
        <v>50</v>
      </c>
      <c r="J103" s="8">
        <f t="shared" si="21"/>
        <v>0</v>
      </c>
      <c r="K103" s="8">
        <f t="shared" si="22"/>
        <v>0</v>
      </c>
      <c r="L103" s="8">
        <f t="shared" si="23"/>
        <v>100</v>
      </c>
      <c r="M103" s="53"/>
      <c r="N103" s="38">
        <f t="shared" si="24"/>
        <v>100</v>
      </c>
    </row>
    <row r="104" spans="1:14" ht="15.75">
      <c r="A104" s="20">
        <v>102</v>
      </c>
      <c r="B104" s="20">
        <v>28</v>
      </c>
      <c r="C104" s="20" t="s">
        <v>179</v>
      </c>
      <c r="D104" s="21" t="s">
        <v>70</v>
      </c>
      <c r="E104" s="33">
        <v>50</v>
      </c>
      <c r="F104" s="23"/>
      <c r="G104" s="33">
        <v>50</v>
      </c>
      <c r="H104" s="8"/>
      <c r="I104" s="8">
        <f t="shared" si="20"/>
        <v>50</v>
      </c>
      <c r="J104" s="8">
        <f t="shared" si="21"/>
        <v>0</v>
      </c>
      <c r="K104" s="8">
        <f t="shared" si="22"/>
        <v>0</v>
      </c>
      <c r="L104" s="8">
        <f t="shared" si="23"/>
        <v>100</v>
      </c>
      <c r="M104" s="53"/>
      <c r="N104" s="38">
        <f t="shared" si="24"/>
        <v>100</v>
      </c>
    </row>
    <row r="105" spans="1:14" ht="15.75">
      <c r="A105" s="20">
        <v>103</v>
      </c>
      <c r="B105" s="20">
        <v>85</v>
      </c>
      <c r="C105" s="20" t="s">
        <v>232</v>
      </c>
      <c r="D105" s="21" t="s">
        <v>131</v>
      </c>
      <c r="E105" s="33">
        <v>50</v>
      </c>
      <c r="F105" s="23"/>
      <c r="G105" s="33">
        <v>50</v>
      </c>
      <c r="H105" s="8"/>
      <c r="I105" s="8">
        <f t="shared" si="20"/>
        <v>50</v>
      </c>
      <c r="J105" s="8">
        <f t="shared" si="21"/>
        <v>0</v>
      </c>
      <c r="K105" s="8">
        <f t="shared" si="22"/>
        <v>0</v>
      </c>
      <c r="L105" s="8">
        <f t="shared" si="23"/>
        <v>100</v>
      </c>
      <c r="M105" s="53"/>
      <c r="N105" s="38">
        <f t="shared" si="24"/>
        <v>100</v>
      </c>
    </row>
    <row r="106" spans="1:14" ht="15.75">
      <c r="A106" s="20">
        <v>104</v>
      </c>
      <c r="B106" s="20">
        <v>86</v>
      </c>
      <c r="C106" s="20" t="s">
        <v>233</v>
      </c>
      <c r="D106" s="20" t="s">
        <v>132</v>
      </c>
      <c r="E106" s="33">
        <v>50</v>
      </c>
      <c r="F106" s="23"/>
      <c r="G106" s="33">
        <v>50</v>
      </c>
      <c r="H106" s="8"/>
      <c r="I106" s="8">
        <f t="shared" si="20"/>
        <v>50</v>
      </c>
      <c r="J106" s="8">
        <f t="shared" si="21"/>
        <v>0</v>
      </c>
      <c r="K106" s="8">
        <f t="shared" si="22"/>
        <v>0</v>
      </c>
      <c r="L106" s="8">
        <f t="shared" si="23"/>
        <v>100</v>
      </c>
      <c r="M106" s="53"/>
      <c r="N106" s="38">
        <f t="shared" si="24"/>
        <v>100</v>
      </c>
    </row>
    <row r="107" spans="1:14" ht="15.75">
      <c r="A107" s="20">
        <v>105</v>
      </c>
      <c r="B107" s="20">
        <v>98</v>
      </c>
      <c r="C107" s="20" t="s">
        <v>245</v>
      </c>
      <c r="D107" s="21" t="s">
        <v>144</v>
      </c>
      <c r="E107" s="33">
        <v>50</v>
      </c>
      <c r="F107" s="23"/>
      <c r="G107" s="33">
        <v>50</v>
      </c>
      <c r="H107" s="8"/>
      <c r="I107" s="8">
        <f t="shared" si="20"/>
        <v>50</v>
      </c>
      <c r="J107" s="8">
        <f t="shared" si="21"/>
        <v>0</v>
      </c>
      <c r="K107" s="8">
        <f t="shared" si="22"/>
        <v>0</v>
      </c>
      <c r="L107" s="8">
        <f t="shared" si="23"/>
        <v>100</v>
      </c>
      <c r="M107" s="53"/>
      <c r="N107" s="38">
        <f t="shared" si="24"/>
        <v>100</v>
      </c>
    </row>
    <row r="108" spans="4:14" ht="15.75">
      <c r="D108" s="10"/>
      <c r="H108" s="9"/>
      <c r="L108" s="18"/>
      <c r="M108" s="9"/>
      <c r="N108" s="40"/>
    </row>
    <row r="109" spans="4:14" ht="15.75">
      <c r="D109" s="10"/>
      <c r="H109" s="9"/>
      <c r="L109" s="18"/>
      <c r="M109" s="9"/>
      <c r="N109" s="40"/>
    </row>
    <row r="110" spans="4:14" ht="15.75">
      <c r="D110" s="10"/>
      <c r="H110" s="9"/>
      <c r="L110" s="18"/>
      <c r="M110" s="9"/>
      <c r="N110" s="40"/>
    </row>
    <row r="111" spans="4:14" ht="15.75">
      <c r="D111" s="10"/>
      <c r="H111" s="9"/>
      <c r="L111" s="18"/>
      <c r="M111" s="9"/>
      <c r="N111" s="40"/>
    </row>
    <row r="112" spans="4:14" ht="15.75">
      <c r="D112" s="10"/>
      <c r="H112" s="9"/>
      <c r="L112" s="18"/>
      <c r="M112" s="9"/>
      <c r="N112" s="40"/>
    </row>
    <row r="113" spans="4:14" ht="15.75">
      <c r="D113" s="10"/>
      <c r="H113" s="9"/>
      <c r="L113" s="18"/>
      <c r="M113" s="9"/>
      <c r="N113" s="40"/>
    </row>
    <row r="114" spans="4:14" ht="15.75">
      <c r="D114" s="10"/>
      <c r="H114" s="9"/>
      <c r="L114" s="18"/>
      <c r="M114" s="9"/>
      <c r="N114" s="40"/>
    </row>
    <row r="115" spans="4:14" ht="15.75">
      <c r="D115" s="10"/>
      <c r="H115" s="9"/>
      <c r="L115" s="18"/>
      <c r="M115" s="9"/>
      <c r="N115" s="40"/>
    </row>
    <row r="116" spans="4:14" ht="15.75">
      <c r="D116" s="10"/>
      <c r="H116" s="9"/>
      <c r="L116" s="18"/>
      <c r="M116" s="9"/>
      <c r="N116" s="40"/>
    </row>
    <row r="117" spans="4:14" ht="15.75">
      <c r="D117" s="10"/>
      <c r="H117" s="9"/>
      <c r="L117" s="18"/>
      <c r="M117" s="9"/>
      <c r="N117" s="40"/>
    </row>
    <row r="118" spans="4:14" ht="15.75">
      <c r="D118" s="10"/>
      <c r="H118" s="9"/>
      <c r="L118" s="18"/>
      <c r="M118" s="9"/>
      <c r="N118" s="40"/>
    </row>
    <row r="119" spans="4:14" ht="15.75">
      <c r="D119" s="10"/>
      <c r="H119" s="9"/>
      <c r="L119" s="18"/>
      <c r="M119" s="9"/>
      <c r="N119" s="40"/>
    </row>
    <row r="120" spans="4:14" ht="15.75">
      <c r="D120" s="10"/>
      <c r="H120" s="9"/>
      <c r="L120" s="18"/>
      <c r="M120" s="9"/>
      <c r="N120" s="40"/>
    </row>
  </sheetData>
  <sheetProtection/>
  <printOptions/>
  <pageMargins left="0.75" right="0.75" top="1" bottom="1" header="0.5" footer="0.5"/>
  <pageSetup fitToHeight="3" fitToWidth="1"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2:L88"/>
  <sheetViews>
    <sheetView zoomScalePageLayoutView="0" workbookViewId="0" topLeftCell="A1">
      <selection activeCell="C4" sqref="C4"/>
    </sheetView>
  </sheetViews>
  <sheetFormatPr defaultColWidth="9.140625" defaultRowHeight="12.75"/>
  <cols>
    <col min="1" max="1" width="12.57421875" style="0" bestFit="1" customWidth="1"/>
    <col min="2" max="2" width="9.28125" style="0" bestFit="1" customWidth="1"/>
  </cols>
  <sheetData>
    <row r="2" spans="2:3" ht="12.75">
      <c r="B2" t="s">
        <v>9</v>
      </c>
      <c r="C2" t="s">
        <v>18</v>
      </c>
    </row>
    <row r="3" spans="1:3" ht="12.75">
      <c r="A3" t="s">
        <v>19</v>
      </c>
      <c r="B3" s="11">
        <v>51</v>
      </c>
      <c r="C3" s="11">
        <v>25</v>
      </c>
    </row>
    <row r="4" spans="1:4" ht="12.75">
      <c r="A4" t="s">
        <v>20</v>
      </c>
      <c r="B4" s="12"/>
      <c r="C4" s="12"/>
      <c r="D4" t="s">
        <v>21</v>
      </c>
    </row>
    <row r="5" spans="1:3" ht="12.75">
      <c r="A5" t="s">
        <v>22</v>
      </c>
      <c r="B5" s="13">
        <f>+B3*B4</f>
        <v>0</v>
      </c>
      <c r="C5" s="13">
        <f>+C3*C4</f>
        <v>0</v>
      </c>
    </row>
    <row r="6" spans="1:4" ht="12.75">
      <c r="A6" t="s">
        <v>23</v>
      </c>
      <c r="B6" s="12">
        <v>0</v>
      </c>
      <c r="C6" s="12">
        <v>0</v>
      </c>
      <c r="D6" t="s">
        <v>24</v>
      </c>
    </row>
    <row r="7" spans="1:3" ht="12.75">
      <c r="A7" t="s">
        <v>25</v>
      </c>
      <c r="B7" s="13">
        <f>+B6+B5</f>
        <v>0</v>
      </c>
      <c r="C7" s="13">
        <f>+C6+C5</f>
        <v>0</v>
      </c>
    </row>
    <row r="8" ht="12.75">
      <c r="B8" s="13"/>
    </row>
    <row r="9" spans="1:4" ht="12.75">
      <c r="A9" s="11" t="s">
        <v>26</v>
      </c>
      <c r="B9" s="13"/>
      <c r="C9" s="13"/>
      <c r="D9" s="13" t="s">
        <v>27</v>
      </c>
    </row>
    <row r="10" spans="1:4" ht="12.75">
      <c r="A10" t="s">
        <v>28</v>
      </c>
      <c r="B10" s="13">
        <f>IF(B7&gt;1999.99,(B7*0.23)/3,IF(B3&lt;10,B7/3,IF(B3&lt;21,(B7*0.6)/3,IF(B3&lt;31,(B7*0.45)/3,IF(B3&lt;41,(B7*0.4)/3,IF(B3&lt;51,(B7*0.34)/3,(B7*0.29)/3))))))</f>
        <v>0</v>
      </c>
      <c r="C10" s="13">
        <f>IF(C7&gt;1999.99,(C7*0.23)/3,IF(C3&lt;10,C7/3,IF(C3&lt;21,(C7*0.6)/3,IF(C3&lt;31,(C7*0.45)/3,IF(C3&lt;41,(C7*0.4)/3,IF(C3&lt;51,(C7*0.34)/3,(C7*0.29)/3))))))</f>
        <v>0</v>
      </c>
      <c r="D10" s="13"/>
    </row>
    <row r="11" spans="1:4" ht="12.75">
      <c r="A11" t="s">
        <v>29</v>
      </c>
      <c r="B11" s="13">
        <f>IF(B7&gt;1999.99,(B7*0.2)/3,IF(B3&lt;10,0,IF(B3&lt;21,(B7*0.4)/3,IF(B3&lt;31,(B7*0.35)/3,IF(B3&lt;41,(B7*0.3)/3,IF(B3&lt;51,(B7*0.26)/3,(B7*0.24)/3))))))</f>
        <v>0</v>
      </c>
      <c r="C11" s="13">
        <f>IF(C7&gt;1999.99,(C7*0.2)/3,IF(C3&lt;10,0,IF(C3&lt;21,(C7*0.4)/3,IF(C3&lt;31,(C7*0.35)/3,IF(C3&lt;41,(C7*0.3)/3,IF(C3&lt;51,(C7*0.26)/3,(C7*0.24)/3))))))</f>
        <v>0</v>
      </c>
      <c r="D11" s="13"/>
    </row>
    <row r="12" spans="1:4" ht="12.75">
      <c r="A12" t="s">
        <v>30</v>
      </c>
      <c r="B12" s="13">
        <f>IF(B7&gt;1999.99,(B7*0.17)/3,IF(B3&lt;21,0,IF(B3&lt;31,(B7*0.2)/3,IF(B3&lt;41,(B7*0.2)/3,IF(B3&lt;51,(B7*0.18)/3,(B7*0.19)/3)))))</f>
        <v>0</v>
      </c>
      <c r="C12" s="13">
        <f>IF(C7&gt;1999.99,(C7*0.17)/3,IF(C3&lt;21,0,IF(C3&lt;31,(C7*0.2)/3,IF(C3&lt;41,(C7*0.2)/3,IF(C3&lt;51,(C7*0.18)/3,(C7*0.19)/3)))))</f>
        <v>0</v>
      </c>
      <c r="D12" s="13"/>
    </row>
    <row r="13" spans="1:4" ht="12.75">
      <c r="A13" t="s">
        <v>31</v>
      </c>
      <c r="B13" s="13">
        <f>IF(B7&gt;1999.99,(B7*0.14)/3,IF(B3&lt;31,0,IF(B3&lt;41,(B7*0.1)/3,IF(B3&lt;51,(B7*0.14)/3,(B7*0.14)/3))))</f>
        <v>0</v>
      </c>
      <c r="C13" s="13">
        <f>IF(C7&gt;1999.99,(C7*0.14)/3,IF(C3&lt;31,0,IF(C3&lt;41,(C7*0.1)/3,IF(C3&lt;51,(C7*0.14)/3,(C7*0.14)/3))))</f>
        <v>0</v>
      </c>
      <c r="D13" s="13"/>
    </row>
    <row r="14" spans="1:4" ht="12.75">
      <c r="A14" t="s">
        <v>32</v>
      </c>
      <c r="B14" s="13">
        <f>IF(B7&gt;1999.99,(B7*0.11)/3,IF(B3&lt;41,0,IF(B3&lt;51,(B7*0.08)/3,(B7*0.09)/3)))</f>
        <v>0</v>
      </c>
      <c r="C14" s="13">
        <f>IF(C7&gt;1999.99,(C7*0.11)/3,IF(C3&lt;41,0,IF(C3&lt;51,(C7*0.08)/3,(C7*0.09)/3)))</f>
        <v>0</v>
      </c>
      <c r="D14" s="13"/>
    </row>
    <row r="15" spans="1:4" ht="12.75">
      <c r="A15" t="s">
        <v>33</v>
      </c>
      <c r="B15" s="13">
        <f>IF(B7&gt;1999.99,(B7*0.08)/3,IF(B3&lt;51,0,(B7*0.05)/3))</f>
        <v>0</v>
      </c>
      <c r="C15" s="13">
        <f>IF(C7&gt;1999.99,(C7*0.08)/3,IF(C3&lt;51,0,(C7*0.05)/3))</f>
        <v>0</v>
      </c>
      <c r="D15" s="13"/>
    </row>
    <row r="16" spans="1:4" ht="12.75">
      <c r="A16" t="s">
        <v>34</v>
      </c>
      <c r="B16" s="13">
        <f>IF(B7&gt;1999.99,(B7*0.05)/3,0)</f>
        <v>0</v>
      </c>
      <c r="C16" s="13">
        <f>IF(C7&gt;1999.99,(C7*0.05)/3,0)</f>
        <v>0</v>
      </c>
      <c r="D16" s="13"/>
    </row>
    <row r="17" spans="1:4" ht="12.75">
      <c r="A17" t="s">
        <v>35</v>
      </c>
      <c r="B17" s="13">
        <f>IF(B7&gt;1999.99,(B7*0.02)/3,0)</f>
        <v>0</v>
      </c>
      <c r="C17" s="13">
        <f>IF(C7&gt;1999.99,(C7*0.02)/3,0)</f>
        <v>0</v>
      </c>
      <c r="D17" s="13"/>
    </row>
    <row r="18" spans="2:4" ht="12.75">
      <c r="B18" s="13"/>
      <c r="C18" s="13"/>
      <c r="D18" s="13"/>
    </row>
    <row r="19" spans="1:4" ht="12.75">
      <c r="A19" t="s">
        <v>36</v>
      </c>
      <c r="B19" s="13">
        <f>SUM(B10:B17)</f>
        <v>0</v>
      </c>
      <c r="C19" s="13">
        <f>SUM(C10:C15)</f>
        <v>0</v>
      </c>
      <c r="D19" s="13"/>
    </row>
    <row r="20" spans="1:4" ht="12.75">
      <c r="A20" t="s">
        <v>25</v>
      </c>
      <c r="B20" s="13">
        <f>+B19*3</f>
        <v>0</v>
      </c>
      <c r="C20" s="13">
        <f>+C19*3</f>
        <v>0</v>
      </c>
      <c r="D20" s="13"/>
    </row>
    <row r="27" spans="1:12" ht="12.75">
      <c r="A27" s="14"/>
      <c r="B27" s="15"/>
      <c r="C27" s="16"/>
      <c r="D27" s="16"/>
      <c r="E27" s="16"/>
      <c r="F27" s="16"/>
      <c r="G27" s="16"/>
      <c r="H27" s="16"/>
      <c r="I27" s="16"/>
      <c r="J27" s="16"/>
      <c r="K27" s="16"/>
      <c r="L27" s="16"/>
    </row>
    <row r="28" spans="1:12" ht="12.75">
      <c r="A28" s="14"/>
      <c r="B28" s="15"/>
      <c r="C28" s="16"/>
      <c r="D28" s="16"/>
      <c r="E28" s="16"/>
      <c r="F28" s="16"/>
      <c r="G28" s="16"/>
      <c r="H28" s="16"/>
      <c r="I28" s="16"/>
      <c r="J28" s="16"/>
      <c r="K28" s="16"/>
      <c r="L28" s="16"/>
    </row>
    <row r="29" spans="1:12" ht="12.75">
      <c r="A29" s="14"/>
      <c r="B29" s="15"/>
      <c r="C29" s="16"/>
      <c r="D29" s="16"/>
      <c r="E29" s="16"/>
      <c r="F29" s="16"/>
      <c r="G29" s="16"/>
      <c r="H29" s="16"/>
      <c r="I29" s="16"/>
      <c r="J29" s="16"/>
      <c r="K29" s="16"/>
      <c r="L29" s="16"/>
    </row>
    <row r="30" spans="1:12" ht="12.75">
      <c r="A30" s="14"/>
      <c r="B30" s="15"/>
      <c r="C30" s="16"/>
      <c r="D30" s="16"/>
      <c r="E30" s="16"/>
      <c r="F30" s="16"/>
      <c r="G30" s="16"/>
      <c r="H30" s="16"/>
      <c r="I30" s="16"/>
      <c r="J30" s="16"/>
      <c r="K30" s="16"/>
      <c r="L30" s="16"/>
    </row>
    <row r="31" spans="1:12" ht="12.75">
      <c r="A31" s="14"/>
      <c r="B31" s="15"/>
      <c r="C31" s="16"/>
      <c r="D31" s="16"/>
      <c r="E31" s="16"/>
      <c r="F31" s="16"/>
      <c r="G31" s="16"/>
      <c r="H31" s="16"/>
      <c r="I31" s="16"/>
      <c r="J31" s="16"/>
      <c r="K31" s="16"/>
      <c r="L31" s="16"/>
    </row>
    <row r="32" spans="1:12" ht="12.75">
      <c r="A32" s="14"/>
      <c r="B32" s="15"/>
      <c r="C32" s="16"/>
      <c r="D32" s="16"/>
      <c r="E32" s="16"/>
      <c r="F32" s="16"/>
      <c r="G32" s="16"/>
      <c r="H32" s="16"/>
      <c r="I32" s="16"/>
      <c r="J32" s="16"/>
      <c r="K32" s="16"/>
      <c r="L32" s="16"/>
    </row>
    <row r="33" spans="1:12" ht="12.75">
      <c r="A33" s="14"/>
      <c r="B33" s="15"/>
      <c r="C33" s="16"/>
      <c r="D33" s="16"/>
      <c r="E33" s="16"/>
      <c r="F33" s="16"/>
      <c r="G33" s="16"/>
      <c r="H33" s="16"/>
      <c r="I33" s="16"/>
      <c r="J33" s="16"/>
      <c r="K33" s="16"/>
      <c r="L33" s="16"/>
    </row>
    <row r="34" spans="1:12" ht="12.75">
      <c r="A34" s="17"/>
      <c r="B34" s="15"/>
      <c r="C34" s="16"/>
      <c r="D34" s="16"/>
      <c r="E34" s="16"/>
      <c r="F34" s="16"/>
      <c r="G34" s="16"/>
      <c r="H34" s="16"/>
      <c r="I34" s="16"/>
      <c r="J34" s="16"/>
      <c r="K34" s="16"/>
      <c r="L34" s="16"/>
    </row>
    <row r="35" spans="1:12" ht="12.75">
      <c r="A35" s="14"/>
      <c r="B35" s="15"/>
      <c r="C35" s="16"/>
      <c r="D35" s="16"/>
      <c r="E35" s="16"/>
      <c r="F35" s="16"/>
      <c r="G35" s="16"/>
      <c r="H35" s="16"/>
      <c r="I35" s="16"/>
      <c r="J35" s="16"/>
      <c r="K35" s="16"/>
      <c r="L35" s="16"/>
    </row>
    <row r="36" spans="1:12" ht="12.75">
      <c r="A36" s="14"/>
      <c r="B36" s="15"/>
      <c r="C36" s="16"/>
      <c r="D36" s="16"/>
      <c r="E36" s="16"/>
      <c r="F36" s="16"/>
      <c r="G36" s="16"/>
      <c r="H36" s="16"/>
      <c r="I36" s="16"/>
      <c r="J36" s="16"/>
      <c r="K36" s="16"/>
      <c r="L36" s="16"/>
    </row>
    <row r="37" spans="1:12" ht="12.75">
      <c r="A37" s="14"/>
      <c r="B37" s="15"/>
      <c r="C37" s="16"/>
      <c r="D37" s="16"/>
      <c r="E37" s="16"/>
      <c r="F37" s="16"/>
      <c r="G37" s="16"/>
      <c r="H37" s="16"/>
      <c r="I37" s="16"/>
      <c r="J37" s="16"/>
      <c r="K37" s="16"/>
      <c r="L37" s="16"/>
    </row>
    <row r="38" spans="1:12" ht="12.75">
      <c r="A38" s="14"/>
      <c r="B38" s="15"/>
      <c r="C38" s="16"/>
      <c r="D38" s="16"/>
      <c r="E38" s="16"/>
      <c r="F38" s="16"/>
      <c r="G38" s="16"/>
      <c r="H38" s="16"/>
      <c r="I38" s="16"/>
      <c r="J38" s="16"/>
      <c r="K38" s="16"/>
      <c r="L38" s="16"/>
    </row>
    <row r="39" spans="1:12" ht="12.75">
      <c r="A39" s="14"/>
      <c r="B39" s="15"/>
      <c r="C39" s="16"/>
      <c r="D39" s="16"/>
      <c r="E39" s="16"/>
      <c r="F39" s="16"/>
      <c r="G39" s="16"/>
      <c r="H39" s="16"/>
      <c r="I39" s="16"/>
      <c r="J39" s="16"/>
      <c r="K39" s="16"/>
      <c r="L39" s="16"/>
    </row>
    <row r="40" spans="1:12" ht="12.75">
      <c r="A40" s="14"/>
      <c r="B40" s="15"/>
      <c r="C40" s="16"/>
      <c r="D40" s="16"/>
      <c r="E40" s="16"/>
      <c r="F40" s="16"/>
      <c r="G40" s="16"/>
      <c r="H40" s="16"/>
      <c r="I40" s="16"/>
      <c r="J40" s="16"/>
      <c r="K40" s="16"/>
      <c r="L40" s="16"/>
    </row>
    <row r="41" spans="1:12" ht="12.75">
      <c r="A41" s="14"/>
      <c r="B41" s="15"/>
      <c r="C41" s="16"/>
      <c r="D41" s="16"/>
      <c r="E41" s="16"/>
      <c r="F41" s="16"/>
      <c r="G41" s="16"/>
      <c r="H41" s="16"/>
      <c r="I41" s="16"/>
      <c r="J41" s="16"/>
      <c r="K41" s="16"/>
      <c r="L41" s="16"/>
    </row>
    <row r="42" spans="1:12" ht="12.75">
      <c r="A42" s="14"/>
      <c r="B42" s="15"/>
      <c r="C42" s="16"/>
      <c r="D42" s="16"/>
      <c r="E42" s="16"/>
      <c r="F42" s="16"/>
      <c r="G42" s="16"/>
      <c r="H42" s="16"/>
      <c r="I42" s="16"/>
      <c r="J42" s="16"/>
      <c r="K42" s="16"/>
      <c r="L42" s="16"/>
    </row>
    <row r="43" spans="1:12" ht="12.75">
      <c r="A43" s="14"/>
      <c r="B43" s="15"/>
      <c r="C43" s="16"/>
      <c r="D43" s="16"/>
      <c r="E43" s="16"/>
      <c r="F43" s="16"/>
      <c r="G43" s="16"/>
      <c r="H43" s="16"/>
      <c r="I43" s="16"/>
      <c r="J43" s="16"/>
      <c r="K43" s="16"/>
      <c r="L43" s="16"/>
    </row>
    <row r="44" spans="1:12" ht="12.75">
      <c r="A44" s="17"/>
      <c r="B44" s="15"/>
      <c r="C44" s="16"/>
      <c r="D44" s="16"/>
      <c r="E44" s="16"/>
      <c r="F44" s="16"/>
      <c r="G44" s="16"/>
      <c r="H44" s="16"/>
      <c r="I44" s="16"/>
      <c r="J44" s="16"/>
      <c r="K44" s="16"/>
      <c r="L44" s="16"/>
    </row>
    <row r="45" spans="1:12" ht="12.75">
      <c r="A45" s="14"/>
      <c r="B45" s="15"/>
      <c r="C45" s="16"/>
      <c r="D45" s="16"/>
      <c r="E45" s="16"/>
      <c r="F45" s="16"/>
      <c r="G45" s="16"/>
      <c r="H45" s="16"/>
      <c r="I45" s="16"/>
      <c r="J45" s="16"/>
      <c r="K45" s="16"/>
      <c r="L45" s="16"/>
    </row>
    <row r="46" spans="1:12" ht="12.75">
      <c r="A46" s="14"/>
      <c r="B46" s="15"/>
      <c r="C46" s="16"/>
      <c r="D46" s="16"/>
      <c r="E46" s="16"/>
      <c r="F46" s="16"/>
      <c r="G46" s="16"/>
      <c r="H46" s="16"/>
      <c r="I46" s="16"/>
      <c r="J46" s="16"/>
      <c r="K46" s="16"/>
      <c r="L46" s="16"/>
    </row>
    <row r="47" spans="1:12" ht="12.75">
      <c r="A47" s="14"/>
      <c r="B47" s="15"/>
      <c r="C47" s="16"/>
      <c r="D47" s="16"/>
      <c r="E47" s="16"/>
      <c r="F47" s="16"/>
      <c r="G47" s="16"/>
      <c r="H47" s="16"/>
      <c r="I47" s="16"/>
      <c r="J47" s="16"/>
      <c r="K47" s="16"/>
      <c r="L47" s="16"/>
    </row>
    <row r="48" spans="1:12" ht="12.75">
      <c r="A48" s="14"/>
      <c r="B48" s="15"/>
      <c r="C48" s="16"/>
      <c r="D48" s="16"/>
      <c r="E48" s="16"/>
      <c r="F48" s="16"/>
      <c r="G48" s="16"/>
      <c r="H48" s="16"/>
      <c r="I48" s="16"/>
      <c r="J48" s="16"/>
      <c r="K48" s="16"/>
      <c r="L48" s="16"/>
    </row>
    <row r="49" spans="1:12" ht="12.75">
      <c r="A49" s="14"/>
      <c r="B49" s="15"/>
      <c r="C49" s="16"/>
      <c r="D49" s="16"/>
      <c r="E49" s="16"/>
      <c r="F49" s="16"/>
      <c r="G49" s="16"/>
      <c r="H49" s="16"/>
      <c r="I49" s="16"/>
      <c r="J49" s="16"/>
      <c r="K49" s="16"/>
      <c r="L49" s="16"/>
    </row>
    <row r="50" spans="1:12" ht="12.75">
      <c r="A50" s="14"/>
      <c r="B50" s="15"/>
      <c r="C50" s="16"/>
      <c r="D50" s="16"/>
      <c r="E50" s="16"/>
      <c r="F50" s="16"/>
      <c r="G50" s="16"/>
      <c r="H50" s="16"/>
      <c r="I50" s="16"/>
      <c r="J50" s="16"/>
      <c r="K50" s="16"/>
      <c r="L50" s="16"/>
    </row>
    <row r="51" spans="1:12" ht="12.75">
      <c r="A51" s="14"/>
      <c r="B51" s="15"/>
      <c r="C51" s="16"/>
      <c r="D51" s="16"/>
      <c r="E51" s="16"/>
      <c r="F51" s="16"/>
      <c r="G51" s="16"/>
      <c r="H51" s="16"/>
      <c r="I51" s="16"/>
      <c r="J51" s="16"/>
      <c r="K51" s="16"/>
      <c r="L51" s="16"/>
    </row>
    <row r="52" spans="1:12" ht="12.75">
      <c r="A52" s="14"/>
      <c r="B52" s="15"/>
      <c r="C52" s="16"/>
      <c r="D52" s="16"/>
      <c r="E52" s="16"/>
      <c r="F52" s="16"/>
      <c r="G52" s="16"/>
      <c r="H52" s="16"/>
      <c r="I52" s="16"/>
      <c r="J52" s="16"/>
      <c r="K52" s="16"/>
      <c r="L52" s="16"/>
    </row>
    <row r="53" spans="1:12" ht="12.75">
      <c r="A53" s="14"/>
      <c r="B53" s="15"/>
      <c r="C53" s="16"/>
      <c r="D53" s="16"/>
      <c r="E53" s="16"/>
      <c r="F53" s="16"/>
      <c r="G53" s="16"/>
      <c r="H53" s="16"/>
      <c r="I53" s="16"/>
      <c r="J53" s="16"/>
      <c r="K53" s="16"/>
      <c r="L53" s="16"/>
    </row>
    <row r="54" spans="1:12" ht="12.75">
      <c r="A54" s="17"/>
      <c r="B54" s="15"/>
      <c r="C54" s="16"/>
      <c r="D54" s="16"/>
      <c r="E54" s="16"/>
      <c r="F54" s="16"/>
      <c r="G54" s="16"/>
      <c r="H54" s="16"/>
      <c r="I54" s="16"/>
      <c r="J54" s="16"/>
      <c r="K54" s="16"/>
      <c r="L54" s="16"/>
    </row>
    <row r="55" spans="1:12" ht="12.75">
      <c r="A55" s="14"/>
      <c r="B55" s="15"/>
      <c r="C55" s="16"/>
      <c r="D55" s="16"/>
      <c r="E55" s="16"/>
      <c r="F55" s="16"/>
      <c r="G55" s="16"/>
      <c r="H55" s="16"/>
      <c r="I55" s="16"/>
      <c r="J55" s="16"/>
      <c r="K55" s="16"/>
      <c r="L55" s="16"/>
    </row>
    <row r="56" spans="1:12" ht="12.75">
      <c r="A56" s="14"/>
      <c r="B56" s="15"/>
      <c r="C56" s="16"/>
      <c r="D56" s="16"/>
      <c r="E56" s="16"/>
      <c r="F56" s="16"/>
      <c r="G56" s="16"/>
      <c r="H56" s="16"/>
      <c r="I56" s="16"/>
      <c r="J56" s="16"/>
      <c r="K56" s="16"/>
      <c r="L56" s="16"/>
    </row>
    <row r="57" spans="1:12" ht="12.75">
      <c r="A57" s="14"/>
      <c r="B57" s="15"/>
      <c r="C57" s="16"/>
      <c r="D57" s="16"/>
      <c r="E57" s="16"/>
      <c r="F57" s="16"/>
      <c r="G57" s="16"/>
      <c r="H57" s="16"/>
      <c r="I57" s="16"/>
      <c r="J57" s="16"/>
      <c r="K57" s="16"/>
      <c r="L57" s="16"/>
    </row>
    <row r="58" spans="1:12" ht="12.75">
      <c r="A58" s="14"/>
      <c r="B58" s="15"/>
      <c r="C58" s="16"/>
      <c r="D58" s="16"/>
      <c r="E58" s="16"/>
      <c r="F58" s="16"/>
      <c r="G58" s="16"/>
      <c r="H58" s="16"/>
      <c r="I58" s="16"/>
      <c r="J58" s="16"/>
      <c r="K58" s="16"/>
      <c r="L58" s="16"/>
    </row>
    <row r="59" spans="1:12" ht="12.75">
      <c r="A59" s="14"/>
      <c r="B59" s="15"/>
      <c r="C59" s="16"/>
      <c r="D59" s="16"/>
      <c r="E59" s="16"/>
      <c r="F59" s="16"/>
      <c r="G59" s="16"/>
      <c r="H59" s="16"/>
      <c r="I59" s="16"/>
      <c r="J59" s="16"/>
      <c r="K59" s="16"/>
      <c r="L59" s="16"/>
    </row>
    <row r="60" spans="1:12" ht="12.75">
      <c r="A60" s="14"/>
      <c r="B60" s="15"/>
      <c r="C60" s="16"/>
      <c r="D60" s="16"/>
      <c r="E60" s="16"/>
      <c r="F60" s="16"/>
      <c r="G60" s="16"/>
      <c r="H60" s="16"/>
      <c r="I60" s="16"/>
      <c r="J60" s="16"/>
      <c r="K60" s="16"/>
      <c r="L60" s="16"/>
    </row>
    <row r="61" spans="1:12" ht="12.75">
      <c r="A61" s="14"/>
      <c r="B61" s="15"/>
      <c r="C61" s="16"/>
      <c r="D61" s="16"/>
      <c r="E61" s="16"/>
      <c r="F61" s="16"/>
      <c r="G61" s="16"/>
      <c r="H61" s="16"/>
      <c r="I61" s="16"/>
      <c r="J61" s="16"/>
      <c r="K61" s="16"/>
      <c r="L61" s="16"/>
    </row>
    <row r="62" spans="1:12" ht="12.75">
      <c r="A62" s="14"/>
      <c r="B62" s="15"/>
      <c r="C62" s="16"/>
      <c r="D62" s="16"/>
      <c r="E62" s="16"/>
      <c r="F62" s="16"/>
      <c r="G62" s="16"/>
      <c r="H62" s="16"/>
      <c r="I62" s="16"/>
      <c r="J62" s="16"/>
      <c r="K62" s="16"/>
      <c r="L62" s="16"/>
    </row>
    <row r="63" spans="1:12" ht="12.75">
      <c r="A63" s="14"/>
      <c r="B63" s="15"/>
      <c r="C63" s="16"/>
      <c r="D63" s="16"/>
      <c r="E63" s="16"/>
      <c r="F63" s="16"/>
      <c r="G63" s="16"/>
      <c r="H63" s="16"/>
      <c r="I63" s="16"/>
      <c r="J63" s="16"/>
      <c r="K63" s="16"/>
      <c r="L63" s="16"/>
    </row>
    <row r="64" spans="1:12" ht="12.75">
      <c r="A64" s="17"/>
      <c r="B64" s="15"/>
      <c r="C64" s="16"/>
      <c r="D64" s="16"/>
      <c r="E64" s="16"/>
      <c r="F64" s="16"/>
      <c r="G64" s="16"/>
      <c r="H64" s="16"/>
      <c r="I64" s="16"/>
      <c r="J64" s="16"/>
      <c r="K64" s="16"/>
      <c r="L64" s="16"/>
    </row>
    <row r="65" spans="1:12" ht="12.75">
      <c r="A65" s="14"/>
      <c r="B65" s="15"/>
      <c r="C65" s="16"/>
      <c r="D65" s="16"/>
      <c r="E65" s="16"/>
      <c r="F65" s="16"/>
      <c r="G65" s="16"/>
      <c r="H65" s="16"/>
      <c r="I65" s="16"/>
      <c r="J65" s="16"/>
      <c r="K65" s="16"/>
      <c r="L65" s="16"/>
    </row>
    <row r="66" spans="1:12" ht="12.75">
      <c r="A66" s="14"/>
      <c r="B66" s="15"/>
      <c r="C66" s="16"/>
      <c r="D66" s="16"/>
      <c r="E66" s="16"/>
      <c r="F66" s="16"/>
      <c r="G66" s="16"/>
      <c r="H66" s="16"/>
      <c r="I66" s="16"/>
      <c r="J66" s="16"/>
      <c r="K66" s="16"/>
      <c r="L66" s="16"/>
    </row>
    <row r="67" spans="1:12" ht="12.75">
      <c r="A67" s="14"/>
      <c r="B67" s="15"/>
      <c r="C67" s="16"/>
      <c r="D67" s="16"/>
      <c r="E67" s="16"/>
      <c r="F67" s="16"/>
      <c r="G67" s="16"/>
      <c r="H67" s="16"/>
      <c r="I67" s="16"/>
      <c r="J67" s="16"/>
      <c r="K67" s="16"/>
      <c r="L67" s="16"/>
    </row>
    <row r="68" spans="1:12" ht="12.75">
      <c r="A68" s="14"/>
      <c r="B68" s="15"/>
      <c r="C68" s="16"/>
      <c r="D68" s="16"/>
      <c r="E68" s="16"/>
      <c r="F68" s="16"/>
      <c r="G68" s="16"/>
      <c r="H68" s="16"/>
      <c r="I68" s="16"/>
      <c r="J68" s="16"/>
      <c r="K68" s="16"/>
      <c r="L68" s="16"/>
    </row>
    <row r="69" spans="1:12" ht="12.75">
      <c r="A69" s="14"/>
      <c r="B69" s="15"/>
      <c r="C69" s="16"/>
      <c r="D69" s="16"/>
      <c r="E69" s="16"/>
      <c r="F69" s="16"/>
      <c r="G69" s="16"/>
      <c r="H69" s="16"/>
      <c r="I69" s="16"/>
      <c r="J69" s="16"/>
      <c r="K69" s="16"/>
      <c r="L69" s="16"/>
    </row>
    <row r="70" spans="1:12" ht="12.75">
      <c r="A70" s="14"/>
      <c r="B70" s="15"/>
      <c r="C70" s="16"/>
      <c r="D70" s="16"/>
      <c r="E70" s="16"/>
      <c r="F70" s="16"/>
      <c r="G70" s="16"/>
      <c r="H70" s="16"/>
      <c r="I70" s="16"/>
      <c r="J70" s="16"/>
      <c r="K70" s="16"/>
      <c r="L70" s="16"/>
    </row>
    <row r="71" spans="1:12" ht="12.75">
      <c r="A71" s="14"/>
      <c r="B71" s="15"/>
      <c r="C71" s="16"/>
      <c r="D71" s="16"/>
      <c r="E71" s="16"/>
      <c r="F71" s="16"/>
      <c r="G71" s="16"/>
      <c r="H71" s="16"/>
      <c r="I71" s="16"/>
      <c r="J71" s="16"/>
      <c r="K71" s="16"/>
      <c r="L71" s="16"/>
    </row>
    <row r="72" spans="1:12" ht="12.75">
      <c r="A72" s="14"/>
      <c r="B72" s="15"/>
      <c r="C72" s="16"/>
      <c r="D72" s="16"/>
      <c r="E72" s="16"/>
      <c r="F72" s="16"/>
      <c r="G72" s="16"/>
      <c r="H72" s="16"/>
      <c r="I72" s="16"/>
      <c r="J72" s="16"/>
      <c r="K72" s="16"/>
      <c r="L72" s="16"/>
    </row>
    <row r="73" spans="1:12" ht="12.75">
      <c r="A73" s="14"/>
      <c r="B73" s="15"/>
      <c r="C73" s="16"/>
      <c r="D73" s="16"/>
      <c r="E73" s="16"/>
      <c r="F73" s="16"/>
      <c r="G73" s="16"/>
      <c r="H73" s="16"/>
      <c r="I73" s="16"/>
      <c r="J73" s="16"/>
      <c r="K73" s="16"/>
      <c r="L73" s="16"/>
    </row>
    <row r="74" spans="1:12" ht="12.75">
      <c r="A74" s="17"/>
      <c r="B74" s="15"/>
      <c r="C74" s="16"/>
      <c r="D74" s="16"/>
      <c r="E74" s="16"/>
      <c r="F74" s="16"/>
      <c r="G74" s="16"/>
      <c r="H74" s="16"/>
      <c r="I74" s="16"/>
      <c r="J74" s="16"/>
      <c r="K74" s="16"/>
      <c r="L74" s="16"/>
    </row>
    <row r="75" spans="1:12" ht="12.75">
      <c r="A75" s="14"/>
      <c r="B75" s="15"/>
      <c r="C75" s="16"/>
      <c r="D75" s="16"/>
      <c r="E75" s="16"/>
      <c r="F75" s="16"/>
      <c r="G75" s="16"/>
      <c r="H75" s="16"/>
      <c r="I75" s="16"/>
      <c r="J75" s="16"/>
      <c r="K75" s="16"/>
      <c r="L75" s="16"/>
    </row>
    <row r="76" spans="1:12" ht="12.75">
      <c r="A76" s="14"/>
      <c r="B76" s="15"/>
      <c r="C76" s="16"/>
      <c r="D76" s="16"/>
      <c r="E76" s="16"/>
      <c r="F76" s="16"/>
      <c r="G76" s="16"/>
      <c r="H76" s="16"/>
      <c r="I76" s="16"/>
      <c r="J76" s="16"/>
      <c r="K76" s="16"/>
      <c r="L76" s="16"/>
    </row>
    <row r="77" spans="1:12" ht="12.75">
      <c r="A77" s="14"/>
      <c r="B77" s="15"/>
      <c r="C77" s="16"/>
      <c r="D77" s="16"/>
      <c r="E77" s="16"/>
      <c r="F77" s="16"/>
      <c r="G77" s="16"/>
      <c r="H77" s="16"/>
      <c r="I77" s="16"/>
      <c r="J77" s="16"/>
      <c r="K77" s="16"/>
      <c r="L77" s="16"/>
    </row>
    <row r="78" spans="1:12" ht="12.75">
      <c r="A78" s="14"/>
      <c r="B78" s="15"/>
      <c r="C78" s="16"/>
      <c r="D78" s="16"/>
      <c r="E78" s="16"/>
      <c r="F78" s="16"/>
      <c r="G78" s="16"/>
      <c r="H78" s="16"/>
      <c r="I78" s="16"/>
      <c r="J78" s="16"/>
      <c r="K78" s="16"/>
      <c r="L78" s="16"/>
    </row>
    <row r="79" spans="1:12" ht="12.75">
      <c r="A79" s="14"/>
      <c r="B79" s="15"/>
      <c r="C79" s="16"/>
      <c r="D79" s="16"/>
      <c r="E79" s="16"/>
      <c r="F79" s="16"/>
      <c r="G79" s="16"/>
      <c r="H79" s="16"/>
      <c r="I79" s="16"/>
      <c r="J79" s="16"/>
      <c r="K79" s="16"/>
      <c r="L79" s="16"/>
    </row>
    <row r="80" spans="1:12" ht="12.75">
      <c r="A80" s="14"/>
      <c r="B80" s="15"/>
      <c r="C80" s="16"/>
      <c r="D80" s="16"/>
      <c r="E80" s="16"/>
      <c r="F80" s="16"/>
      <c r="G80" s="16"/>
      <c r="H80" s="16"/>
      <c r="I80" s="16"/>
      <c r="J80" s="16"/>
      <c r="K80" s="16"/>
      <c r="L80" s="16"/>
    </row>
    <row r="81" spans="1:12" ht="12.75">
      <c r="A81" s="14"/>
      <c r="B81" s="15"/>
      <c r="C81" s="16"/>
      <c r="D81" s="16"/>
      <c r="E81" s="16"/>
      <c r="F81" s="16"/>
      <c r="G81" s="16"/>
      <c r="H81" s="16"/>
      <c r="I81" s="16"/>
      <c r="J81" s="16"/>
      <c r="K81" s="16"/>
      <c r="L81" s="16"/>
    </row>
    <row r="82" spans="1:12" ht="12.75">
      <c r="A82" s="14"/>
      <c r="B82" s="15"/>
      <c r="C82" s="16"/>
      <c r="D82" s="16"/>
      <c r="E82" s="16"/>
      <c r="F82" s="16"/>
      <c r="G82" s="16"/>
      <c r="H82" s="16"/>
      <c r="I82" s="16"/>
      <c r="J82" s="16"/>
      <c r="K82" s="16"/>
      <c r="L82" s="16"/>
    </row>
    <row r="83" spans="1:12" ht="12.75">
      <c r="A83" s="14"/>
      <c r="B83" s="15"/>
      <c r="C83" s="16"/>
      <c r="D83" s="16"/>
      <c r="E83" s="16"/>
      <c r="F83" s="16"/>
      <c r="G83" s="16"/>
      <c r="H83" s="16"/>
      <c r="I83" s="16"/>
      <c r="J83" s="16"/>
      <c r="K83" s="16"/>
      <c r="L83" s="16"/>
    </row>
    <row r="84" spans="1:12" ht="12.75">
      <c r="A84" s="14"/>
      <c r="B84" s="15"/>
      <c r="C84" s="16"/>
      <c r="D84" s="16"/>
      <c r="E84" s="16"/>
      <c r="F84" s="16"/>
      <c r="G84" s="16"/>
      <c r="H84" s="16"/>
      <c r="I84" s="16"/>
      <c r="J84" s="16"/>
      <c r="K84" s="16"/>
      <c r="L84" s="16"/>
    </row>
    <row r="85" spans="1:12" ht="12.75">
      <c r="A85" s="14"/>
      <c r="B85" s="15"/>
      <c r="C85" s="16"/>
      <c r="D85" s="16"/>
      <c r="E85" s="16"/>
      <c r="F85" s="16"/>
      <c r="G85" s="16"/>
      <c r="H85" s="16"/>
      <c r="I85" s="16"/>
      <c r="J85" s="16"/>
      <c r="K85" s="16"/>
      <c r="L85" s="16"/>
    </row>
    <row r="86" spans="1:12" ht="12.75">
      <c r="A86" s="14"/>
      <c r="B86" s="15"/>
      <c r="C86" s="16"/>
      <c r="D86" s="16"/>
      <c r="E86" s="16"/>
      <c r="F86" s="16"/>
      <c r="G86" s="16"/>
      <c r="H86" s="16"/>
      <c r="I86" s="16"/>
      <c r="J86" s="16"/>
      <c r="K86" s="16"/>
      <c r="L86" s="16"/>
    </row>
    <row r="87" spans="1:12" ht="12.75">
      <c r="A87" s="14"/>
      <c r="B87" s="15"/>
      <c r="C87" s="16"/>
      <c r="D87" s="16"/>
      <c r="E87" s="16"/>
      <c r="F87" s="16"/>
      <c r="G87" s="16"/>
      <c r="H87" s="16"/>
      <c r="I87" s="16"/>
      <c r="J87" s="16"/>
      <c r="K87" s="16"/>
      <c r="L87" s="16"/>
    </row>
    <row r="88" spans="1:12" ht="12.75">
      <c r="A88" s="14"/>
      <c r="B88" s="15"/>
      <c r="C88" s="16"/>
      <c r="D88" s="16"/>
      <c r="E88" s="16"/>
      <c r="F88" s="16"/>
      <c r="G88" s="16"/>
      <c r="H88" s="16"/>
      <c r="I88" s="16"/>
      <c r="J88" s="16"/>
      <c r="K88" s="16"/>
      <c r="L88" s="16"/>
    </row>
  </sheetData>
  <sheetProtection/>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Yellowhead Vac</dc:creator>
  <cp:keywords/>
  <dc:description/>
  <cp:lastModifiedBy>Shirley Boist</cp:lastModifiedBy>
  <cp:lastPrinted>2016-10-09T23:00:55Z</cp:lastPrinted>
  <dcterms:created xsi:type="dcterms:W3CDTF">2007-01-22T18:41:42Z</dcterms:created>
  <dcterms:modified xsi:type="dcterms:W3CDTF">2016-10-09T23:22:16Z</dcterms:modified>
  <cp:category/>
  <cp:version/>
  <cp:contentType/>
  <cp:contentStatus/>
</cp:coreProperties>
</file>